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7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<sst xmlns="http://schemas.openxmlformats.org/spreadsheetml/2006/main" count="106" uniqueCount="43">
  <si>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</si>
  <si>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</si>
  <si>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</si>
  <si>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</si>
  <si>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</si>
  <si>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</si>
  <si>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</si>
  <si>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</si>
  <si>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</si>
  <si>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</si>
  <si>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</si>
  <si>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</si>
  <si>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</si>
  <si>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</si>
  <si>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</si>
  <si>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</si>
  <si>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</si>
  <si>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</si>
  <si>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</si>
  <si>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</si>
  <si>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</si>
  <si>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</si>
  <si>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</si>
  <si>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</si>
  <si>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</si>
  <si>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</si>
  <si>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</si>
  <si>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</si>
  <si>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</si>
  <si>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</si>
  <si>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</si>
  <si>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</si>
  <si>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</si>
  <si>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</si>
  <si>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Комсомольское сельское поселение</t>
  </si>
  <si>
    <t>Полевосундырское сельское поселение</t>
  </si>
  <si>
    <t xml:space="preserve">Сюрбей- Токаевское сельское поселение </t>
  </si>
  <si>
    <t>Тугаевское сельское поселение</t>
  </si>
  <si>
    <t>Урмаевское сельское поселение</t>
  </si>
  <si>
    <t>Чичканское сельское поселение</t>
  </si>
  <si>
    <t>Шераутское сельское поселение</t>
  </si>
  <si>
    <t>Новочелны- Сюрбеевское сельское поселение</t>
  </si>
  <si>
    <t>Справка об исполнении бюджетов поселений Комсомольского района на 01 ноября 2018 года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</si>
</sst>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0"/>
    </font>
    <font>
      <sz val="8"/>
      <name val="Calibri"/>
      <family val="2"/>
    </font>
    <font>
      <b/>
      <sz val="11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2" fontId="6" fillId="0" borderId="10" xfId="53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2" fontId="0" fillId="0" borderId="0" xfId="0" applyNumberFormat="1" applyFill="1" applyAlignment="1">
      <alignment/>
    </xf>
    <xf numFmtId="0" fontId="17" fillId="0" borderId="10" xfId="0" applyFont="1" applyFill="1" applyBorder="1" applyAlignment="1">
      <alignment horizontal="left"/>
    </xf>
    <xf numFmtId="0" fontId="5" fillId="0" borderId="10" xfId="54" applyFont="1" applyFill="1" applyBorder="1" applyAlignment="1">
      <alignment horizontal="left" vertical="center" wrapText="1"/>
      <protection/>
    </xf>
    <xf numFmtId="0" fontId="56" fillId="0" borderId="0" xfId="0" applyFont="1" applyFill="1" applyAlignment="1">
      <alignment/>
    </xf>
    <xf numFmtId="17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0" xfId="53" applyFont="1" applyFill="1">
      <alignment/>
      <protection/>
    </xf>
    <xf numFmtId="172" fontId="8" fillId="0" borderId="0" xfId="53" applyNumberFormat="1" applyFont="1" applyFill="1">
      <alignment/>
      <protection/>
    </xf>
    <xf numFmtId="0" fontId="48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4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172" fontId="8" fillId="0" borderId="10" xfId="53" applyNumberFormat="1" applyFont="1" applyFill="1" applyBorder="1" applyAlignment="1" applyProtection="1">
      <alignment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7"/>
  <sheetViews>
    <sheetView tabSelected="1" zoomScalePageLayoutView="0" workbookViewId="0" topLeftCell="A1">
      <pane xSplit="2" topLeftCell="AZ1" activePane="topRight" state="frozen"/>
      <selection pane="topLeft" activeCell="A1" sqref="A1"/>
      <selection pane="topRight" activeCell="A22" sqref="A22:IV22"/>
    </sheetView>
  </sheetViews>
  <sheetFormatPr defaultColWidth="9.140625" defaultRowHeight="15"/>
  <cols>
    <col min="1" max="1" width="6.421875" style="11" customWidth="1"/>
    <col min="2" max="2" width="45.00390625" style="11" customWidth="1"/>
    <col min="3" max="3" width="11.421875" style="11" bestFit="1" customWidth="1"/>
    <col min="4" max="4" width="9.7109375" style="11" bestFit="1" customWidth="1"/>
    <col min="5" max="5" width="9.28125" style="11" bestFit="1" customWidth="1"/>
    <col min="6" max="6" width="9.7109375" style="11" bestFit="1" customWidth="1"/>
    <col min="7" max="7" width="9.28125" style="11" bestFit="1" customWidth="1"/>
    <col min="8" max="8" width="8.8515625" style="11" customWidth="1"/>
    <col min="9" max="16" width="9.28125" style="11" bestFit="1" customWidth="1"/>
    <col min="17" max="27" width="9.140625" style="11" customWidth="1"/>
    <col min="28" max="33" width="9.28125" style="11" bestFit="1" customWidth="1"/>
    <col min="34" max="34" width="8.00390625" style="11" customWidth="1"/>
    <col min="35" max="35" width="9.28125" style="11" bestFit="1" customWidth="1"/>
    <col min="36" max="36" width="13.7109375" style="11" bestFit="1" customWidth="1"/>
    <col min="37" max="37" width="10.421875" style="11" bestFit="1" customWidth="1"/>
    <col min="38" max="38" width="9.28125" style="11" bestFit="1" customWidth="1"/>
    <col min="39" max="40" width="9.7109375" style="11" bestFit="1" customWidth="1"/>
    <col min="41" max="41" width="9.28125" style="11" bestFit="1" customWidth="1"/>
    <col min="42" max="57" width="9.140625" style="11" customWidth="1"/>
    <col min="58" max="58" width="11.421875" style="11" bestFit="1" customWidth="1"/>
    <col min="59" max="64" width="9.140625" style="11" customWidth="1"/>
    <col min="65" max="65" width="12.140625" style="11" customWidth="1"/>
    <col min="66" max="66" width="9.140625" style="11" customWidth="1"/>
    <col min="67" max="67" width="10.7109375" style="11" bestFit="1" customWidth="1"/>
    <col min="68" max="16384" width="9.140625" style="11" customWidth="1"/>
  </cols>
  <sheetData>
    <row r="1" spans="1:67" ht="15" customHeight="1">
      <c r="A1" s="1"/>
      <c r="B1" s="1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5"/>
      <c r="P1" s="15"/>
      <c r="Q1" s="15"/>
      <c r="R1" s="74" t="s">
        <v>0</v>
      </c>
      <c r="S1" s="74"/>
      <c r="T1" s="7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8"/>
      <c r="BL1" s="18"/>
      <c r="BM1" s="18"/>
      <c r="BN1" s="18"/>
      <c r="BO1" s="18"/>
    </row>
    <row r="2" spans="1:67" ht="15.75">
      <c r="A2" s="1"/>
      <c r="B2" s="1"/>
      <c r="C2" s="75" t="s">
        <v>42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8"/>
      <c r="BL2" s="18"/>
      <c r="BM2" s="18"/>
      <c r="BN2" s="18"/>
      <c r="BO2" s="18"/>
    </row>
    <row r="3" spans="1:67" ht="15.75">
      <c r="A3" s="1"/>
      <c r="B3" s="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8"/>
      <c r="BL3" s="18"/>
      <c r="BM3" s="18"/>
      <c r="BN3" s="18"/>
      <c r="BO3" s="18"/>
    </row>
    <row r="4" spans="1:67" ht="15" customHeight="1">
      <c r="A4" s="34" t="s">
        <v>21</v>
      </c>
      <c r="B4" s="57" t="s">
        <v>1</v>
      </c>
      <c r="C4" s="32" t="s">
        <v>2</v>
      </c>
      <c r="D4" s="33"/>
      <c r="E4" s="34"/>
      <c r="F4" s="63" t="s">
        <v>3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5" t="s">
        <v>4</v>
      </c>
      <c r="AT4" s="66"/>
      <c r="AU4" s="67"/>
      <c r="AV4" s="63" t="s">
        <v>7</v>
      </c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32" t="s">
        <v>5</v>
      </c>
      <c r="BL4" s="33"/>
      <c r="BM4" s="34"/>
      <c r="BN4" s="18"/>
      <c r="BO4" s="18"/>
    </row>
    <row r="5" spans="1:67" ht="15" customHeight="1">
      <c r="A5" s="37"/>
      <c r="B5" s="58"/>
      <c r="C5" s="35"/>
      <c r="D5" s="36"/>
      <c r="E5" s="37"/>
      <c r="F5" s="48" t="s">
        <v>6</v>
      </c>
      <c r="G5" s="48"/>
      <c r="H5" s="48"/>
      <c r="I5" s="60" t="s">
        <v>7</v>
      </c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2"/>
      <c r="AJ5" s="48" t="s">
        <v>8</v>
      </c>
      <c r="AK5" s="48"/>
      <c r="AL5" s="48"/>
      <c r="AM5" s="63" t="s">
        <v>7</v>
      </c>
      <c r="AN5" s="64"/>
      <c r="AO5" s="64"/>
      <c r="AP5" s="64"/>
      <c r="AQ5" s="64"/>
      <c r="AR5" s="64"/>
      <c r="AS5" s="68"/>
      <c r="AT5" s="69"/>
      <c r="AU5" s="70"/>
      <c r="AV5" s="49" t="s">
        <v>12</v>
      </c>
      <c r="AW5" s="50"/>
      <c r="AX5" s="50"/>
      <c r="AY5" s="41" t="s">
        <v>7</v>
      </c>
      <c r="AZ5" s="41"/>
      <c r="BA5" s="41"/>
      <c r="BB5" s="41" t="s">
        <v>13</v>
      </c>
      <c r="BC5" s="41"/>
      <c r="BD5" s="41"/>
      <c r="BE5" s="41" t="s">
        <v>14</v>
      </c>
      <c r="BF5" s="41"/>
      <c r="BG5" s="41"/>
      <c r="BH5" s="48" t="s">
        <v>15</v>
      </c>
      <c r="BI5" s="48"/>
      <c r="BJ5" s="48"/>
      <c r="BK5" s="35"/>
      <c r="BL5" s="36"/>
      <c r="BM5" s="37"/>
      <c r="BN5" s="18"/>
      <c r="BO5" s="18"/>
    </row>
    <row r="6" spans="1:67" ht="15" customHeight="1">
      <c r="A6" s="37"/>
      <c r="B6" s="58"/>
      <c r="C6" s="35"/>
      <c r="D6" s="36"/>
      <c r="E6" s="37"/>
      <c r="F6" s="48"/>
      <c r="G6" s="48"/>
      <c r="H6" s="48"/>
      <c r="I6" s="32" t="s">
        <v>9</v>
      </c>
      <c r="J6" s="33"/>
      <c r="K6" s="34"/>
      <c r="L6" s="32" t="s">
        <v>10</v>
      </c>
      <c r="M6" s="33"/>
      <c r="N6" s="34"/>
      <c r="O6" s="32" t="s">
        <v>23</v>
      </c>
      <c r="P6" s="33"/>
      <c r="Q6" s="34"/>
      <c r="R6" s="32" t="s">
        <v>11</v>
      </c>
      <c r="S6" s="33"/>
      <c r="T6" s="34"/>
      <c r="U6" s="32" t="s">
        <v>22</v>
      </c>
      <c r="V6" s="33"/>
      <c r="W6" s="34"/>
      <c r="X6" s="32" t="s">
        <v>24</v>
      </c>
      <c r="Y6" s="33"/>
      <c r="Z6" s="34"/>
      <c r="AA6" s="32" t="s">
        <v>28</v>
      </c>
      <c r="AB6" s="33"/>
      <c r="AC6" s="34"/>
      <c r="AD6" s="42" t="s">
        <v>29</v>
      </c>
      <c r="AE6" s="43"/>
      <c r="AF6" s="44"/>
      <c r="AG6" s="32" t="s">
        <v>27</v>
      </c>
      <c r="AH6" s="33"/>
      <c r="AI6" s="34"/>
      <c r="AJ6" s="48"/>
      <c r="AK6" s="48"/>
      <c r="AL6" s="48"/>
      <c r="AM6" s="32" t="s">
        <v>25</v>
      </c>
      <c r="AN6" s="33"/>
      <c r="AO6" s="34"/>
      <c r="AP6" s="32" t="s">
        <v>26</v>
      </c>
      <c r="AQ6" s="33"/>
      <c r="AR6" s="34"/>
      <c r="AS6" s="68"/>
      <c r="AT6" s="69"/>
      <c r="AU6" s="70"/>
      <c r="AV6" s="51"/>
      <c r="AW6" s="52"/>
      <c r="AX6" s="52"/>
      <c r="AY6" s="41" t="s">
        <v>16</v>
      </c>
      <c r="AZ6" s="41"/>
      <c r="BA6" s="41"/>
      <c r="BB6" s="41"/>
      <c r="BC6" s="41"/>
      <c r="BD6" s="41"/>
      <c r="BE6" s="41"/>
      <c r="BF6" s="41"/>
      <c r="BG6" s="41"/>
      <c r="BH6" s="48"/>
      <c r="BI6" s="48"/>
      <c r="BJ6" s="48"/>
      <c r="BK6" s="35"/>
      <c r="BL6" s="36"/>
      <c r="BM6" s="37"/>
      <c r="BN6" s="18"/>
      <c r="BO6" s="18"/>
    </row>
    <row r="7" spans="1:67" ht="168" customHeight="1">
      <c r="A7" s="37"/>
      <c r="B7" s="58"/>
      <c r="C7" s="38"/>
      <c r="D7" s="39"/>
      <c r="E7" s="40"/>
      <c r="F7" s="48"/>
      <c r="G7" s="48"/>
      <c r="H7" s="48"/>
      <c r="I7" s="38"/>
      <c r="J7" s="39"/>
      <c r="K7" s="40"/>
      <c r="L7" s="38"/>
      <c r="M7" s="39"/>
      <c r="N7" s="40"/>
      <c r="O7" s="38"/>
      <c r="P7" s="39"/>
      <c r="Q7" s="40"/>
      <c r="R7" s="38"/>
      <c r="S7" s="39"/>
      <c r="T7" s="40"/>
      <c r="U7" s="38"/>
      <c r="V7" s="39"/>
      <c r="W7" s="40"/>
      <c r="X7" s="38"/>
      <c r="Y7" s="39"/>
      <c r="Z7" s="40"/>
      <c r="AA7" s="38"/>
      <c r="AB7" s="39"/>
      <c r="AC7" s="40"/>
      <c r="AD7" s="45"/>
      <c r="AE7" s="46"/>
      <c r="AF7" s="47"/>
      <c r="AG7" s="38"/>
      <c r="AH7" s="39"/>
      <c r="AI7" s="40"/>
      <c r="AJ7" s="48"/>
      <c r="AK7" s="48"/>
      <c r="AL7" s="48"/>
      <c r="AM7" s="38"/>
      <c r="AN7" s="39"/>
      <c r="AO7" s="40"/>
      <c r="AP7" s="38"/>
      <c r="AQ7" s="39"/>
      <c r="AR7" s="40"/>
      <c r="AS7" s="71"/>
      <c r="AT7" s="72"/>
      <c r="AU7" s="73"/>
      <c r="AV7" s="53"/>
      <c r="AW7" s="54"/>
      <c r="AX7" s="54"/>
      <c r="AY7" s="41"/>
      <c r="AZ7" s="41"/>
      <c r="BA7" s="41"/>
      <c r="BB7" s="41"/>
      <c r="BC7" s="41"/>
      <c r="BD7" s="41"/>
      <c r="BE7" s="41"/>
      <c r="BF7" s="41"/>
      <c r="BG7" s="41"/>
      <c r="BH7" s="48"/>
      <c r="BI7" s="48"/>
      <c r="BJ7" s="48"/>
      <c r="BK7" s="38"/>
      <c r="BL7" s="39"/>
      <c r="BM7" s="40"/>
      <c r="BN7" s="18"/>
      <c r="BO7" s="18"/>
    </row>
    <row r="8" spans="1:67" ht="33.75">
      <c r="A8" s="40"/>
      <c r="B8" s="59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31" t="s">
        <v>17</v>
      </c>
      <c r="AE8" s="31" t="s">
        <v>18</v>
      </c>
      <c r="AF8" s="31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8"/>
      <c r="BO8" s="18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8"/>
      <c r="BO9" s="18"/>
    </row>
    <row r="10" spans="1:67" ht="15">
      <c r="A10" s="24">
        <v>1</v>
      </c>
      <c r="B10" s="23" t="s">
        <v>30</v>
      </c>
      <c r="C10" s="7">
        <f>F10+AJ10</f>
        <v>22865.1</v>
      </c>
      <c r="D10" s="8">
        <f>G10+AK10</f>
        <v>10850.8</v>
      </c>
      <c r="E10" s="2">
        <f>D10/C10*100</f>
        <v>47.4557294741768</v>
      </c>
      <c r="F10" s="2">
        <v>1493</v>
      </c>
      <c r="G10" s="2">
        <v>988</v>
      </c>
      <c r="H10" s="2">
        <f>G10/F10*100</f>
        <v>66.17548559946417</v>
      </c>
      <c r="I10" s="2">
        <v>140.5</v>
      </c>
      <c r="J10" s="2">
        <v>122.2</v>
      </c>
      <c r="K10" s="2">
        <f aca="true" t="shared" si="0" ref="K10:K22">J10/I10*100</f>
        <v>86.97508896797153</v>
      </c>
      <c r="L10" s="2">
        <v>55.7</v>
      </c>
      <c r="M10" s="2">
        <v>57.6</v>
      </c>
      <c r="N10" s="2">
        <f>M10/L10*100</f>
        <v>103.41113105924595</v>
      </c>
      <c r="O10" s="2">
        <v>166.8</v>
      </c>
      <c r="P10" s="2">
        <v>56.2</v>
      </c>
      <c r="Q10" s="2">
        <f>P10/O10*100</f>
        <v>33.69304556354916</v>
      </c>
      <c r="R10" s="2">
        <v>866</v>
      </c>
      <c r="S10" s="2">
        <v>546.9</v>
      </c>
      <c r="T10" s="2">
        <f>S10/R10*100</f>
        <v>63.15242494226327</v>
      </c>
      <c r="U10" s="2"/>
      <c r="V10" s="2"/>
      <c r="W10" s="2" t="e">
        <f>V10/U10*100</f>
        <v>#DIV/0!</v>
      </c>
      <c r="X10" s="2">
        <v>23.9</v>
      </c>
      <c r="Y10" s="2">
        <v>23.9</v>
      </c>
      <c r="Z10" s="2">
        <f>Y10/X10*100</f>
        <v>100</v>
      </c>
      <c r="AA10" s="2"/>
      <c r="AB10" s="2"/>
      <c r="AC10" s="2" t="e">
        <f>AB10/AA10*100</f>
        <v>#DIV/0!</v>
      </c>
      <c r="AD10" s="2">
        <v>0</v>
      </c>
      <c r="AE10" s="2">
        <v>0</v>
      </c>
      <c r="AF10" s="2" t="e">
        <f>AE10/AD10*100</f>
        <v>#DIV/0!</v>
      </c>
      <c r="AG10" s="2"/>
      <c r="AH10" s="2"/>
      <c r="AI10" s="2" t="e">
        <v>#DIV/0!</v>
      </c>
      <c r="AJ10" s="26">
        <v>21372.1</v>
      </c>
      <c r="AK10" s="2">
        <v>9862.8</v>
      </c>
      <c r="AL10" s="2">
        <f>AK10/AJ10*100</f>
        <v>46.14801540325939</v>
      </c>
      <c r="AM10" s="2">
        <v>1581.1</v>
      </c>
      <c r="AN10" s="2">
        <v>1316</v>
      </c>
      <c r="AO10" s="2">
        <f>AN10/AM10*100</f>
        <v>83.23319208146228</v>
      </c>
      <c r="AP10" s="2">
        <v>397.9</v>
      </c>
      <c r="AQ10" s="2">
        <v>297</v>
      </c>
      <c r="AR10" s="2">
        <f>AQ10/AP10*100</f>
        <v>74.64186981653683</v>
      </c>
      <c r="AS10" s="19">
        <v>22965.8</v>
      </c>
      <c r="AT10" s="2">
        <v>10161.2</v>
      </c>
      <c r="AU10" s="2">
        <f>AT10/AS10*100</f>
        <v>44.24492070818348</v>
      </c>
      <c r="AV10" s="20">
        <v>1288.3</v>
      </c>
      <c r="AW10" s="2">
        <v>935.1</v>
      </c>
      <c r="AX10" s="2">
        <f>AW10/AV10*100</f>
        <v>72.5840254599084</v>
      </c>
      <c r="AY10" s="20">
        <v>1276.4</v>
      </c>
      <c r="AZ10" s="2">
        <v>923.7</v>
      </c>
      <c r="BA10" s="2">
        <f>AZ10/AY10*100</f>
        <v>72.36759636477593</v>
      </c>
      <c r="BB10" s="2">
        <v>412.4</v>
      </c>
      <c r="BC10" s="2">
        <v>375.3</v>
      </c>
      <c r="BD10" s="2">
        <f>BC10/BB10*100</f>
        <v>91.00387972841902</v>
      </c>
      <c r="BE10" s="20">
        <v>563.5</v>
      </c>
      <c r="BF10" s="2">
        <v>391.8</v>
      </c>
      <c r="BG10" s="2">
        <f>BF10/BE10*100</f>
        <v>69.52972493345165</v>
      </c>
      <c r="BH10" s="20">
        <v>20533.3</v>
      </c>
      <c r="BI10" s="2">
        <v>8327.9</v>
      </c>
      <c r="BJ10" s="2">
        <f>BI10/BH10*100</f>
        <v>40.558020386396734</v>
      </c>
      <c r="BK10" s="19">
        <f>C10-AS10</f>
        <v>-100.70000000000073</v>
      </c>
      <c r="BL10" s="19">
        <f>D10-AT10</f>
        <v>689.5999999999985</v>
      </c>
      <c r="BM10" s="2">
        <f>BL10/BK10*100</f>
        <v>-684.8063555114137</v>
      </c>
      <c r="BN10" s="9"/>
      <c r="BO10" s="10"/>
    </row>
    <row r="11" spans="1:67" ht="15">
      <c r="A11" s="24">
        <v>2</v>
      </c>
      <c r="B11" s="23" t="s">
        <v>31</v>
      </c>
      <c r="C11" s="7">
        <f aca="true" t="shared" si="1" ref="C11:C21">F11+AJ11</f>
        <v>3898.9</v>
      </c>
      <c r="D11" s="8">
        <f aca="true" t="shared" si="2" ref="D11:D21">G11+AK11</f>
        <v>3424.5</v>
      </c>
      <c r="E11" s="2">
        <f aca="true" t="shared" si="3" ref="E11:E21">D11/C11*100</f>
        <v>87.83246556721126</v>
      </c>
      <c r="F11" s="2">
        <v>910.1</v>
      </c>
      <c r="G11" s="2">
        <v>834.9</v>
      </c>
      <c r="H11" s="2">
        <f aca="true" t="shared" si="4" ref="H11:H21">G11/F11*100</f>
        <v>91.73717173936929</v>
      </c>
      <c r="I11" s="2">
        <v>79.5</v>
      </c>
      <c r="J11" s="2">
        <v>58.5</v>
      </c>
      <c r="K11" s="2">
        <f t="shared" si="0"/>
        <v>73.58490566037736</v>
      </c>
      <c r="L11" s="2">
        <v>45.6</v>
      </c>
      <c r="M11" s="2">
        <v>45.7</v>
      </c>
      <c r="N11" s="2">
        <f aca="true" t="shared" si="5" ref="N11:N21">M11/L11*100</f>
        <v>100.21929824561404</v>
      </c>
      <c r="O11" s="2">
        <v>52.9</v>
      </c>
      <c r="P11" s="2">
        <v>31.6</v>
      </c>
      <c r="Q11" s="2">
        <f aca="true" t="shared" si="6" ref="Q11:Q21">P11/O11*100</f>
        <v>59.73534971644613</v>
      </c>
      <c r="R11" s="2">
        <v>421</v>
      </c>
      <c r="S11" s="2">
        <v>417.9</v>
      </c>
      <c r="T11" s="2">
        <f aca="true" t="shared" si="7" ref="T11:T21">S11/R11*100</f>
        <v>99.26365795724466</v>
      </c>
      <c r="U11" s="2"/>
      <c r="V11" s="2"/>
      <c r="W11" s="2" t="e">
        <f>V11/U11*100</f>
        <v>#DIV/0!</v>
      </c>
      <c r="X11" s="2">
        <v>72</v>
      </c>
      <c r="Y11" s="2">
        <v>72</v>
      </c>
      <c r="Z11" s="2">
        <f aca="true" t="shared" si="8" ref="Z11:Z23">Y11/X11*100</f>
        <v>100</v>
      </c>
      <c r="AA11" s="2"/>
      <c r="AB11" s="2"/>
      <c r="AC11" s="2" t="e">
        <f aca="true" t="shared" si="9" ref="AC11:AC21">AB11/AA11*100</f>
        <v>#DIV/0!</v>
      </c>
      <c r="AD11" s="2">
        <v>0</v>
      </c>
      <c r="AE11" s="2">
        <v>0</v>
      </c>
      <c r="AF11" s="2" t="e">
        <f aca="true" t="shared" si="10" ref="AF11:AF21">AE11/AD11*100</f>
        <v>#DIV/0!</v>
      </c>
      <c r="AG11" s="2"/>
      <c r="AH11" s="2"/>
      <c r="AI11" s="2" t="e">
        <v>#DIV/0!</v>
      </c>
      <c r="AJ11" s="27">
        <v>2988.8</v>
      </c>
      <c r="AK11" s="2">
        <v>2589.6</v>
      </c>
      <c r="AL11" s="2">
        <f aca="true" t="shared" si="11" ref="AL11:AL21">AK11/AJ11*100</f>
        <v>86.64346895074945</v>
      </c>
      <c r="AM11" s="2">
        <v>1156.6</v>
      </c>
      <c r="AN11" s="2">
        <v>962.7</v>
      </c>
      <c r="AO11" s="2">
        <f aca="true" t="shared" si="12" ref="AO11:AO21">AN11/AM11*100</f>
        <v>83.23534497665572</v>
      </c>
      <c r="AP11" s="2">
        <v>587.8</v>
      </c>
      <c r="AQ11" s="2">
        <v>418</v>
      </c>
      <c r="AR11" s="2">
        <f aca="true" t="shared" si="13" ref="AR11:AR21">AQ11/AP11*100</f>
        <v>71.11262334127255</v>
      </c>
      <c r="AS11" s="19">
        <v>3960</v>
      </c>
      <c r="AT11" s="2">
        <v>3003.1</v>
      </c>
      <c r="AU11" s="2">
        <f aca="true" t="shared" si="14" ref="AU11:AU21">AT11/AS11*100</f>
        <v>75.83585858585859</v>
      </c>
      <c r="AV11" s="21">
        <v>1082.2</v>
      </c>
      <c r="AW11" s="2">
        <v>901.9</v>
      </c>
      <c r="AX11" s="2">
        <f aca="true" t="shared" si="15" ref="AX11:AX21">AW11/AV11*100</f>
        <v>83.33949362409905</v>
      </c>
      <c r="AY11" s="20">
        <v>1076.9</v>
      </c>
      <c r="AZ11" s="2">
        <v>897.1</v>
      </c>
      <c r="BA11" s="2">
        <f aca="true" t="shared" si="16" ref="BA11:BA22">AZ11/AY11*100</f>
        <v>83.30392794131302</v>
      </c>
      <c r="BB11" s="2">
        <v>996.8</v>
      </c>
      <c r="BC11" s="2">
        <v>913.7</v>
      </c>
      <c r="BD11" s="2">
        <f aca="true" t="shared" si="17" ref="BD11:BD21">BC11/BB11*100</f>
        <v>91.66332263242376</v>
      </c>
      <c r="BE11" s="20">
        <v>118.3</v>
      </c>
      <c r="BF11" s="2">
        <v>95</v>
      </c>
      <c r="BG11" s="2">
        <f aca="true" t="shared" si="18" ref="BG11:BG21">BF11/BE11*100</f>
        <v>80.30431107354184</v>
      </c>
      <c r="BH11" s="20">
        <v>1693.2</v>
      </c>
      <c r="BI11" s="2">
        <v>1025.9</v>
      </c>
      <c r="BJ11" s="2">
        <f aca="true" t="shared" si="19" ref="BJ11:BJ21">BI11/BH11*100</f>
        <v>60.58941648948737</v>
      </c>
      <c r="BK11" s="19">
        <f aca="true" t="shared" si="20" ref="BK11:BK21">C11-AS11</f>
        <v>-61.09999999999991</v>
      </c>
      <c r="BL11" s="19">
        <f aca="true" t="shared" si="21" ref="BL11:BL21">D11-AT11</f>
        <v>421.4000000000001</v>
      </c>
      <c r="BM11" s="2">
        <f aca="true" t="shared" si="22" ref="BM11:BM21">BL11/BK11*100</f>
        <v>-689.6890343698866</v>
      </c>
      <c r="BN11" s="9"/>
      <c r="BO11" s="10"/>
    </row>
    <row r="12" spans="1:67" ht="15">
      <c r="A12" s="24">
        <v>3</v>
      </c>
      <c r="B12" s="23" t="s">
        <v>32</v>
      </c>
      <c r="C12" s="7">
        <f t="shared" si="1"/>
        <v>2886.1000000000004</v>
      </c>
      <c r="D12" s="8">
        <f t="shared" si="2"/>
        <v>1943.7</v>
      </c>
      <c r="E12" s="2">
        <f t="shared" si="3"/>
        <v>67.3469387755102</v>
      </c>
      <c r="F12" s="2">
        <v>792.3</v>
      </c>
      <c r="G12" s="2">
        <v>641.5</v>
      </c>
      <c r="H12" s="2">
        <f t="shared" si="4"/>
        <v>80.96680550296605</v>
      </c>
      <c r="I12" s="2">
        <v>63</v>
      </c>
      <c r="J12" s="2">
        <v>52.8</v>
      </c>
      <c r="K12" s="2">
        <f t="shared" si="0"/>
        <v>83.8095238095238</v>
      </c>
      <c r="L12" s="2">
        <v>63</v>
      </c>
      <c r="M12" s="2">
        <v>83.2</v>
      </c>
      <c r="N12" s="2">
        <f t="shared" si="5"/>
        <v>132.06349206349205</v>
      </c>
      <c r="O12" s="2">
        <v>36.8</v>
      </c>
      <c r="P12" s="2">
        <v>24.8</v>
      </c>
      <c r="Q12" s="2">
        <f t="shared" si="6"/>
        <v>67.3913043478261</v>
      </c>
      <c r="R12" s="16">
        <v>307</v>
      </c>
      <c r="S12" s="2">
        <v>214.6</v>
      </c>
      <c r="T12" s="2">
        <f t="shared" si="7"/>
        <v>69.90228013029316</v>
      </c>
      <c r="U12" s="2"/>
      <c r="V12" s="2"/>
      <c r="W12" s="2" t="e">
        <f aca="true" t="shared" si="23" ref="W12:W21">V12/U12*100</f>
        <v>#DIV/0!</v>
      </c>
      <c r="X12" s="2">
        <v>61.2</v>
      </c>
      <c r="Y12" s="2">
        <v>36.6</v>
      </c>
      <c r="Z12" s="2">
        <f t="shared" si="8"/>
        <v>59.80392156862745</v>
      </c>
      <c r="AA12" s="2"/>
      <c r="AB12" s="2"/>
      <c r="AC12" s="2" t="e">
        <f t="shared" si="9"/>
        <v>#DIV/0!</v>
      </c>
      <c r="AD12" s="2">
        <v>9.4</v>
      </c>
      <c r="AE12" s="2">
        <v>9.4</v>
      </c>
      <c r="AF12" s="2">
        <f>AE12/AD12*100</f>
        <v>100</v>
      </c>
      <c r="AG12" s="2"/>
      <c r="AH12" s="2"/>
      <c r="AI12" s="2" t="e">
        <v>#DIV/0!</v>
      </c>
      <c r="AJ12" s="27">
        <v>2093.8</v>
      </c>
      <c r="AK12" s="2">
        <v>1302.2</v>
      </c>
      <c r="AL12" s="2">
        <f t="shared" si="11"/>
        <v>62.19314165631865</v>
      </c>
      <c r="AM12" s="2">
        <v>868.4</v>
      </c>
      <c r="AN12" s="2">
        <v>722.8</v>
      </c>
      <c r="AO12" s="2">
        <f t="shared" si="12"/>
        <v>83.23353293413174</v>
      </c>
      <c r="AP12" s="2">
        <v>306.1</v>
      </c>
      <c r="AQ12" s="2">
        <v>225</v>
      </c>
      <c r="AR12" s="2">
        <f t="shared" si="13"/>
        <v>73.50539039529565</v>
      </c>
      <c r="AS12" s="2">
        <v>2918.2</v>
      </c>
      <c r="AT12" s="2">
        <v>1704.5</v>
      </c>
      <c r="AU12" s="2">
        <f t="shared" si="14"/>
        <v>58.40929340004113</v>
      </c>
      <c r="AV12" s="21">
        <v>1005.8</v>
      </c>
      <c r="AW12" s="2">
        <v>794.4</v>
      </c>
      <c r="AX12" s="2">
        <f t="shared" si="15"/>
        <v>78.98190495128257</v>
      </c>
      <c r="AY12" s="20">
        <v>1001.9</v>
      </c>
      <c r="AZ12" s="2">
        <v>791</v>
      </c>
      <c r="BA12" s="2">
        <f t="shared" si="16"/>
        <v>78.949995009482</v>
      </c>
      <c r="BB12" s="2">
        <v>498.2</v>
      </c>
      <c r="BC12" s="2">
        <v>350.8</v>
      </c>
      <c r="BD12" s="2">
        <f t="shared" si="17"/>
        <v>70.41348855881172</v>
      </c>
      <c r="BE12" s="20">
        <v>301</v>
      </c>
      <c r="BF12" s="2">
        <v>230.3</v>
      </c>
      <c r="BG12" s="2">
        <f t="shared" si="18"/>
        <v>76.51162790697674</v>
      </c>
      <c r="BH12" s="20">
        <v>540.7</v>
      </c>
      <c r="BI12" s="2">
        <v>262</v>
      </c>
      <c r="BJ12" s="2">
        <f t="shared" si="19"/>
        <v>48.45570556685777</v>
      </c>
      <c r="BK12" s="19">
        <f t="shared" si="20"/>
        <v>-32.099999999999454</v>
      </c>
      <c r="BL12" s="19">
        <f>D12-AT12</f>
        <v>239.20000000000005</v>
      </c>
      <c r="BM12" s="2">
        <f t="shared" si="22"/>
        <v>-745.1713395638757</v>
      </c>
      <c r="BN12" s="9"/>
      <c r="BO12" s="10"/>
    </row>
    <row r="13" spans="1:67" ht="15" customHeight="1">
      <c r="A13" s="24">
        <v>4</v>
      </c>
      <c r="B13" s="23" t="s">
        <v>33</v>
      </c>
      <c r="C13" s="7">
        <f t="shared" si="1"/>
        <v>3496.2</v>
      </c>
      <c r="D13" s="8">
        <f t="shared" si="2"/>
        <v>2380.6</v>
      </c>
      <c r="E13" s="2">
        <f t="shared" si="3"/>
        <v>68.09107030490247</v>
      </c>
      <c r="F13" s="2">
        <v>1124.5</v>
      </c>
      <c r="G13" s="2">
        <v>990.9</v>
      </c>
      <c r="H13" s="2">
        <f t="shared" si="4"/>
        <v>88.1191640729213</v>
      </c>
      <c r="I13" s="2">
        <v>77.9</v>
      </c>
      <c r="J13" s="2">
        <v>58</v>
      </c>
      <c r="K13" s="2">
        <f t="shared" si="0"/>
        <v>74.45442875481386</v>
      </c>
      <c r="L13" s="2">
        <v>541</v>
      </c>
      <c r="M13" s="2">
        <v>541.6</v>
      </c>
      <c r="N13" s="2">
        <f t="shared" si="5"/>
        <v>100.11090573012939</v>
      </c>
      <c r="O13" s="2">
        <v>47.1</v>
      </c>
      <c r="P13" s="2">
        <v>30.1</v>
      </c>
      <c r="Q13" s="2">
        <f t="shared" si="6"/>
        <v>63.90658174097664</v>
      </c>
      <c r="R13" s="2">
        <v>234</v>
      </c>
      <c r="S13" s="2">
        <v>205.8</v>
      </c>
      <c r="T13" s="2">
        <f t="shared" si="7"/>
        <v>87.94871794871796</v>
      </c>
      <c r="U13" s="2"/>
      <c r="V13" s="2"/>
      <c r="W13" s="2" t="e">
        <f t="shared" si="23"/>
        <v>#DIV/0!</v>
      </c>
      <c r="X13" s="2">
        <v>57.5</v>
      </c>
      <c r="Y13" s="2">
        <v>6.6</v>
      </c>
      <c r="Z13" s="2">
        <f t="shared" si="8"/>
        <v>11.478260869565217</v>
      </c>
      <c r="AA13" s="2"/>
      <c r="AB13" s="2"/>
      <c r="AC13" s="2" t="e">
        <f t="shared" si="9"/>
        <v>#DIV/0!</v>
      </c>
      <c r="AD13" s="2">
        <v>0</v>
      </c>
      <c r="AE13" s="2">
        <v>0</v>
      </c>
      <c r="AF13" s="2" t="e">
        <f t="shared" si="10"/>
        <v>#DIV/0!</v>
      </c>
      <c r="AG13" s="2"/>
      <c r="AH13" s="2"/>
      <c r="AI13" s="2" t="e">
        <v>#DIV/0!</v>
      </c>
      <c r="AJ13" s="26">
        <v>2371.7</v>
      </c>
      <c r="AK13" s="2">
        <v>1389.7</v>
      </c>
      <c r="AL13" s="2">
        <f t="shared" si="11"/>
        <v>58.59510056077919</v>
      </c>
      <c r="AM13" s="2">
        <v>1186.8</v>
      </c>
      <c r="AN13" s="2">
        <v>987.9</v>
      </c>
      <c r="AO13" s="2">
        <f t="shared" si="12"/>
        <v>83.24064711830131</v>
      </c>
      <c r="AP13" s="2">
        <v>368.5</v>
      </c>
      <c r="AQ13" s="2">
        <v>100</v>
      </c>
      <c r="AR13" s="2">
        <f t="shared" si="13"/>
        <v>27.137042062415194</v>
      </c>
      <c r="AS13" s="2">
        <v>3603.5</v>
      </c>
      <c r="AT13" s="2">
        <v>1805</v>
      </c>
      <c r="AU13" s="2">
        <f t="shared" si="14"/>
        <v>50.09019009296517</v>
      </c>
      <c r="AV13" s="21">
        <v>1138.2</v>
      </c>
      <c r="AW13" s="2">
        <v>884.9</v>
      </c>
      <c r="AX13" s="2">
        <f t="shared" si="15"/>
        <v>77.7455631699174</v>
      </c>
      <c r="AY13" s="20">
        <v>1133.1</v>
      </c>
      <c r="AZ13" s="2">
        <v>880.3</v>
      </c>
      <c r="BA13" s="2">
        <f t="shared" si="16"/>
        <v>77.68952431382931</v>
      </c>
      <c r="BB13" s="2">
        <v>375.7</v>
      </c>
      <c r="BC13" s="2">
        <v>284</v>
      </c>
      <c r="BD13" s="2">
        <f t="shared" si="17"/>
        <v>75.59222784136279</v>
      </c>
      <c r="BE13" s="20">
        <v>220.2</v>
      </c>
      <c r="BF13" s="2">
        <v>165.4</v>
      </c>
      <c r="BG13" s="2">
        <f t="shared" si="18"/>
        <v>75.1135331516803</v>
      </c>
      <c r="BH13" s="20">
        <v>1797.9</v>
      </c>
      <c r="BI13" s="2">
        <v>420</v>
      </c>
      <c r="BJ13" s="2">
        <f t="shared" si="19"/>
        <v>23.36058735191056</v>
      </c>
      <c r="BK13" s="19">
        <f t="shared" si="20"/>
        <v>-107.30000000000018</v>
      </c>
      <c r="BL13" s="19">
        <f t="shared" si="21"/>
        <v>575.5999999999999</v>
      </c>
      <c r="BM13" s="2">
        <f t="shared" si="22"/>
        <v>-536.4398881640251</v>
      </c>
      <c r="BN13" s="9"/>
      <c r="BO13" s="10"/>
    </row>
    <row r="14" spans="1:67" ht="15">
      <c r="A14" s="24">
        <v>5</v>
      </c>
      <c r="B14" s="23" t="s">
        <v>34</v>
      </c>
      <c r="C14" s="7">
        <f t="shared" si="1"/>
        <v>12594.6</v>
      </c>
      <c r="D14" s="8">
        <f t="shared" si="2"/>
        <v>10413.5</v>
      </c>
      <c r="E14" s="2">
        <f t="shared" si="3"/>
        <v>82.68226065139027</v>
      </c>
      <c r="F14" s="2">
        <v>6976.3</v>
      </c>
      <c r="G14" s="2">
        <v>5588.6</v>
      </c>
      <c r="H14" s="2">
        <f t="shared" si="4"/>
        <v>80.10836689935927</v>
      </c>
      <c r="I14" s="2">
        <v>1829.3</v>
      </c>
      <c r="J14" s="2">
        <v>1440.5</v>
      </c>
      <c r="K14" s="2">
        <f t="shared" si="0"/>
        <v>78.74596840321435</v>
      </c>
      <c r="L14" s="2">
        <v>480.3</v>
      </c>
      <c r="M14" s="2">
        <v>561.3</v>
      </c>
      <c r="N14" s="2">
        <f t="shared" si="5"/>
        <v>116.86445971267956</v>
      </c>
      <c r="O14" s="2">
        <v>941.8</v>
      </c>
      <c r="P14" s="2">
        <v>518.3</v>
      </c>
      <c r="Q14" s="2">
        <f t="shared" si="6"/>
        <v>55.03291569335315</v>
      </c>
      <c r="R14" s="2">
        <v>2917</v>
      </c>
      <c r="S14" s="2">
        <v>2399.4</v>
      </c>
      <c r="T14" s="2">
        <f t="shared" si="7"/>
        <v>82.25574220089133</v>
      </c>
      <c r="U14" s="2"/>
      <c r="V14" s="2"/>
      <c r="W14" s="2" t="e">
        <f t="shared" si="23"/>
        <v>#DIV/0!</v>
      </c>
      <c r="X14" s="2">
        <v>16.7</v>
      </c>
      <c r="Y14" s="2">
        <v>0.8</v>
      </c>
      <c r="Z14" s="2">
        <f t="shared" si="8"/>
        <v>4.790419161676647</v>
      </c>
      <c r="AA14" s="2">
        <v>0</v>
      </c>
      <c r="AB14" s="2">
        <v>0</v>
      </c>
      <c r="AC14" s="2" t="e">
        <f t="shared" si="9"/>
        <v>#DIV/0!</v>
      </c>
      <c r="AD14" s="2">
        <v>15</v>
      </c>
      <c r="AE14" s="2">
        <v>26.3</v>
      </c>
      <c r="AF14" s="2">
        <f t="shared" si="10"/>
        <v>175.33333333333334</v>
      </c>
      <c r="AG14" s="2"/>
      <c r="AH14" s="2"/>
      <c r="AI14" s="2" t="e">
        <v>#DIV/0!</v>
      </c>
      <c r="AJ14" s="26">
        <v>5618.3</v>
      </c>
      <c r="AK14" s="2">
        <v>4824.9</v>
      </c>
      <c r="AL14" s="2">
        <f t="shared" si="11"/>
        <v>85.87829058612034</v>
      </c>
      <c r="AM14" s="2">
        <v>2950.8</v>
      </c>
      <c r="AN14" s="2">
        <v>2456.1</v>
      </c>
      <c r="AO14" s="2">
        <f t="shared" si="12"/>
        <v>83.235054900366</v>
      </c>
      <c r="AP14" s="2">
        <v>318.9</v>
      </c>
      <c r="AQ14" s="2">
        <v>0</v>
      </c>
      <c r="AR14" s="2">
        <f t="shared" si="13"/>
        <v>0</v>
      </c>
      <c r="AS14" s="2">
        <v>13914.6</v>
      </c>
      <c r="AT14" s="2">
        <v>9829.1</v>
      </c>
      <c r="AU14" s="2">
        <f t="shared" si="14"/>
        <v>70.63875353944778</v>
      </c>
      <c r="AV14" s="21">
        <v>3241.1</v>
      </c>
      <c r="AW14" s="2">
        <v>1820.5</v>
      </c>
      <c r="AX14" s="2">
        <f t="shared" si="15"/>
        <v>56.169201814198885</v>
      </c>
      <c r="AY14" s="20">
        <v>2494</v>
      </c>
      <c r="AZ14" s="2">
        <v>1803.3</v>
      </c>
      <c r="BA14" s="2">
        <f t="shared" si="16"/>
        <v>72.3055332798717</v>
      </c>
      <c r="BB14" s="2">
        <v>2330.6</v>
      </c>
      <c r="BC14" s="2">
        <v>2196.7</v>
      </c>
      <c r="BD14" s="2">
        <f t="shared" si="17"/>
        <v>94.2546983609371</v>
      </c>
      <c r="BE14" s="20">
        <v>3592.6</v>
      </c>
      <c r="BF14" s="2">
        <v>2231.4</v>
      </c>
      <c r="BG14" s="2">
        <f t="shared" si="18"/>
        <v>62.11100595668876</v>
      </c>
      <c r="BH14" s="20">
        <v>3068.2</v>
      </c>
      <c r="BI14" s="2">
        <v>1942.3</v>
      </c>
      <c r="BJ14" s="2">
        <f t="shared" si="19"/>
        <v>63.304217456489155</v>
      </c>
      <c r="BK14" s="19">
        <f t="shared" si="20"/>
        <v>-1320</v>
      </c>
      <c r="BL14" s="19">
        <f t="shared" si="21"/>
        <v>584.3999999999996</v>
      </c>
      <c r="BM14" s="2">
        <f t="shared" si="22"/>
        <v>-44.272727272727245</v>
      </c>
      <c r="BN14" s="9"/>
      <c r="BO14" s="10"/>
    </row>
    <row r="15" spans="1:67" ht="15">
      <c r="A15" s="24">
        <v>6</v>
      </c>
      <c r="B15" s="23" t="s">
        <v>41</v>
      </c>
      <c r="C15" s="7">
        <f t="shared" si="1"/>
        <v>4981.2</v>
      </c>
      <c r="D15" s="8">
        <f t="shared" si="2"/>
        <v>4089.2000000000003</v>
      </c>
      <c r="E15" s="2">
        <f t="shared" si="3"/>
        <v>82.09266843330924</v>
      </c>
      <c r="F15" s="2">
        <v>878</v>
      </c>
      <c r="G15" s="2">
        <v>644.9</v>
      </c>
      <c r="H15" s="2">
        <f t="shared" si="4"/>
        <v>73.4510250569476</v>
      </c>
      <c r="I15" s="2">
        <v>50</v>
      </c>
      <c r="J15" s="2">
        <v>19.2</v>
      </c>
      <c r="K15" s="2">
        <f t="shared" si="0"/>
        <v>38.4</v>
      </c>
      <c r="L15" s="2">
        <v>6.5</v>
      </c>
      <c r="M15" s="2">
        <v>5.7</v>
      </c>
      <c r="N15" s="2">
        <f t="shared" si="5"/>
        <v>87.6923076923077</v>
      </c>
      <c r="O15" s="2">
        <v>65.6</v>
      </c>
      <c r="P15" s="2">
        <v>50.7</v>
      </c>
      <c r="Q15" s="2">
        <f t="shared" si="6"/>
        <v>77.28658536585367</v>
      </c>
      <c r="R15" s="2">
        <v>538</v>
      </c>
      <c r="S15" s="2">
        <v>377.9</v>
      </c>
      <c r="T15" s="2">
        <f t="shared" si="7"/>
        <v>70.24163568773234</v>
      </c>
      <c r="U15" s="2"/>
      <c r="V15" s="2"/>
      <c r="W15" s="2" t="e">
        <f t="shared" si="23"/>
        <v>#DIV/0!</v>
      </c>
      <c r="X15" s="2">
        <v>42.8</v>
      </c>
      <c r="Y15" s="2">
        <v>38.3</v>
      </c>
      <c r="Z15" s="2">
        <f t="shared" si="8"/>
        <v>89.48598130841121</v>
      </c>
      <c r="AA15" s="2"/>
      <c r="AB15" s="2"/>
      <c r="AC15" s="2" t="e">
        <f t="shared" si="9"/>
        <v>#DIV/0!</v>
      </c>
      <c r="AD15" s="2">
        <v>0</v>
      </c>
      <c r="AE15" s="2">
        <v>0</v>
      </c>
      <c r="AF15" s="2" t="e">
        <f t="shared" si="10"/>
        <v>#DIV/0!</v>
      </c>
      <c r="AG15" s="2"/>
      <c r="AH15" s="2"/>
      <c r="AI15" s="2" t="e">
        <v>#DIV/0!</v>
      </c>
      <c r="AJ15" s="26">
        <v>4103.2</v>
      </c>
      <c r="AK15" s="2">
        <v>3444.3</v>
      </c>
      <c r="AL15" s="2">
        <f t="shared" si="11"/>
        <v>83.94180152076429</v>
      </c>
      <c r="AM15" s="2">
        <v>1441.9</v>
      </c>
      <c r="AN15" s="2">
        <v>1200.1</v>
      </c>
      <c r="AO15" s="2">
        <f t="shared" si="12"/>
        <v>83.23045980997294</v>
      </c>
      <c r="AP15" s="2">
        <v>1102</v>
      </c>
      <c r="AQ15" s="2">
        <v>790</v>
      </c>
      <c r="AR15" s="2">
        <f t="shared" si="13"/>
        <v>71.68784029038112</v>
      </c>
      <c r="AS15" s="2">
        <v>5074.3</v>
      </c>
      <c r="AT15" s="2">
        <v>3903.3</v>
      </c>
      <c r="AU15" s="2">
        <f t="shared" si="14"/>
        <v>76.92292532960211</v>
      </c>
      <c r="AV15" s="21">
        <v>1255.8</v>
      </c>
      <c r="AW15" s="2">
        <v>983.6</v>
      </c>
      <c r="AX15" s="2">
        <f t="shared" si="15"/>
        <v>78.32457397674789</v>
      </c>
      <c r="AY15" s="20">
        <v>1250.2</v>
      </c>
      <c r="AZ15" s="2">
        <v>978.5</v>
      </c>
      <c r="BA15" s="2">
        <f t="shared" si="16"/>
        <v>78.26747720364742</v>
      </c>
      <c r="BB15" s="2">
        <v>379.9</v>
      </c>
      <c r="BC15" s="2">
        <v>297.7</v>
      </c>
      <c r="BD15" s="2">
        <f t="shared" si="17"/>
        <v>78.36272703342985</v>
      </c>
      <c r="BE15" s="20">
        <v>221</v>
      </c>
      <c r="BF15" s="2">
        <v>189.4</v>
      </c>
      <c r="BG15" s="2">
        <f t="shared" si="18"/>
        <v>85.70135746606336</v>
      </c>
      <c r="BH15" s="20">
        <v>1362.3</v>
      </c>
      <c r="BI15" s="2">
        <v>855.2</v>
      </c>
      <c r="BJ15" s="2">
        <f t="shared" si="19"/>
        <v>62.77618733025032</v>
      </c>
      <c r="BK15" s="19">
        <f t="shared" si="20"/>
        <v>-93.10000000000036</v>
      </c>
      <c r="BL15" s="19">
        <f t="shared" si="21"/>
        <v>185.9000000000001</v>
      </c>
      <c r="BM15" s="2">
        <f t="shared" si="22"/>
        <v>-199.6777658431787</v>
      </c>
      <c r="BN15" s="9"/>
      <c r="BO15" s="10"/>
    </row>
    <row r="16" spans="1:67" ht="15">
      <c r="A16" s="24">
        <v>7</v>
      </c>
      <c r="B16" s="23" t="s">
        <v>35</v>
      </c>
      <c r="C16" s="7">
        <f t="shared" si="1"/>
        <v>9466.4</v>
      </c>
      <c r="D16" s="8">
        <f t="shared" si="2"/>
        <v>7256.599999999999</v>
      </c>
      <c r="E16" s="2">
        <f t="shared" si="3"/>
        <v>76.6563846868926</v>
      </c>
      <c r="F16" s="2">
        <v>1484.1</v>
      </c>
      <c r="G16" s="2">
        <v>1117.2</v>
      </c>
      <c r="H16" s="2">
        <f t="shared" si="4"/>
        <v>75.27794623003842</v>
      </c>
      <c r="I16" s="2">
        <v>191.3</v>
      </c>
      <c r="J16" s="2">
        <v>231.9</v>
      </c>
      <c r="K16" s="2">
        <f t="shared" si="0"/>
        <v>121.2232096184004</v>
      </c>
      <c r="L16" s="2">
        <v>54.5</v>
      </c>
      <c r="M16" s="2">
        <v>54.5</v>
      </c>
      <c r="N16" s="2">
        <f t="shared" si="5"/>
        <v>100</v>
      </c>
      <c r="O16" s="2">
        <v>47.2</v>
      </c>
      <c r="P16" s="2">
        <v>23.2</v>
      </c>
      <c r="Q16" s="2">
        <f t="shared" si="6"/>
        <v>49.15254237288135</v>
      </c>
      <c r="R16" s="2">
        <v>751</v>
      </c>
      <c r="S16" s="2">
        <v>424.1</v>
      </c>
      <c r="T16" s="2">
        <f t="shared" si="7"/>
        <v>56.47137150466045</v>
      </c>
      <c r="U16" s="2"/>
      <c r="V16" s="2"/>
      <c r="W16" s="2" t="e">
        <f t="shared" si="23"/>
        <v>#DIV/0!</v>
      </c>
      <c r="X16" s="2">
        <v>54.9</v>
      </c>
      <c r="Y16" s="2">
        <v>26.9</v>
      </c>
      <c r="Z16" s="2">
        <f t="shared" si="8"/>
        <v>48.998178506375226</v>
      </c>
      <c r="AA16" s="2"/>
      <c r="AB16" s="2"/>
      <c r="AC16" s="2" t="e">
        <f t="shared" si="9"/>
        <v>#DIV/0!</v>
      </c>
      <c r="AD16" s="2">
        <v>0</v>
      </c>
      <c r="AE16" s="2">
        <v>0</v>
      </c>
      <c r="AF16" s="2" t="e">
        <f t="shared" si="10"/>
        <v>#DIV/0!</v>
      </c>
      <c r="AG16" s="2"/>
      <c r="AH16" s="2"/>
      <c r="AI16" s="2" t="e">
        <v>#DIV/0!</v>
      </c>
      <c r="AJ16" s="26">
        <v>7982.3</v>
      </c>
      <c r="AK16" s="2">
        <v>6139.4</v>
      </c>
      <c r="AL16" s="2">
        <f t="shared" si="11"/>
        <v>76.91266928078373</v>
      </c>
      <c r="AM16" s="2">
        <v>1246.5</v>
      </c>
      <c r="AN16" s="2">
        <v>1037.5</v>
      </c>
      <c r="AO16" s="2">
        <f t="shared" si="12"/>
        <v>83.23305254713198</v>
      </c>
      <c r="AP16" s="2">
        <v>662.8</v>
      </c>
      <c r="AQ16" s="2">
        <v>390</v>
      </c>
      <c r="AR16" s="2">
        <f t="shared" si="13"/>
        <v>58.841279420639715</v>
      </c>
      <c r="AS16" s="2">
        <v>9780.5</v>
      </c>
      <c r="AT16" s="2">
        <v>7007.8</v>
      </c>
      <c r="AU16" s="2">
        <f t="shared" si="14"/>
        <v>71.65073360257655</v>
      </c>
      <c r="AV16" s="21">
        <v>1221.3</v>
      </c>
      <c r="AW16" s="2">
        <v>943.6</v>
      </c>
      <c r="AX16" s="2">
        <f t="shared" si="15"/>
        <v>77.26193400474905</v>
      </c>
      <c r="AY16" s="20">
        <v>1215.5</v>
      </c>
      <c r="AZ16" s="2">
        <v>938.4</v>
      </c>
      <c r="BA16" s="2">
        <f t="shared" si="16"/>
        <v>77.2027972027972</v>
      </c>
      <c r="BB16" s="2">
        <v>3560.7</v>
      </c>
      <c r="BC16" s="2">
        <v>2269.6</v>
      </c>
      <c r="BD16" s="2">
        <f t="shared" si="17"/>
        <v>63.74027578846856</v>
      </c>
      <c r="BE16" s="20">
        <v>952.8</v>
      </c>
      <c r="BF16" s="2">
        <v>870.4</v>
      </c>
      <c r="BG16" s="2">
        <f t="shared" si="18"/>
        <v>91.3518052057095</v>
      </c>
      <c r="BH16" s="20">
        <v>3629.9</v>
      </c>
      <c r="BI16" s="2">
        <v>2786.1</v>
      </c>
      <c r="BJ16" s="2">
        <f t="shared" si="19"/>
        <v>76.75418055593818</v>
      </c>
      <c r="BK16" s="19">
        <f t="shared" si="20"/>
        <v>-314.10000000000036</v>
      </c>
      <c r="BL16" s="19">
        <f t="shared" si="21"/>
        <v>248.79999999999927</v>
      </c>
      <c r="BM16" s="2">
        <f t="shared" si="22"/>
        <v>-79.21044253422444</v>
      </c>
      <c r="BN16" s="9"/>
      <c r="BO16" s="10"/>
    </row>
    <row r="17" spans="1:67" ht="15" customHeight="1">
      <c r="A17" s="24">
        <v>8</v>
      </c>
      <c r="B17" s="23" t="s">
        <v>36</v>
      </c>
      <c r="C17" s="7">
        <f t="shared" si="1"/>
        <v>3416.8</v>
      </c>
      <c r="D17" s="8">
        <f t="shared" si="2"/>
        <v>2491.2</v>
      </c>
      <c r="E17" s="2">
        <f t="shared" si="3"/>
        <v>72.91032545071411</v>
      </c>
      <c r="F17" s="2">
        <v>620.2</v>
      </c>
      <c r="G17" s="2">
        <v>636.4</v>
      </c>
      <c r="H17" s="2">
        <f t="shared" si="4"/>
        <v>102.61206062560464</v>
      </c>
      <c r="I17" s="2">
        <v>67.9</v>
      </c>
      <c r="J17" s="2">
        <v>57.8</v>
      </c>
      <c r="K17" s="2">
        <f t="shared" si="0"/>
        <v>85.12518409425624</v>
      </c>
      <c r="L17" s="2">
        <v>8</v>
      </c>
      <c r="M17" s="2">
        <v>10.3</v>
      </c>
      <c r="N17" s="2">
        <f t="shared" si="5"/>
        <v>128.75</v>
      </c>
      <c r="O17" s="2">
        <v>28.7</v>
      </c>
      <c r="P17" s="2">
        <v>26.7</v>
      </c>
      <c r="Q17" s="2">
        <f t="shared" si="6"/>
        <v>93.03135888501743</v>
      </c>
      <c r="R17" s="2">
        <v>259</v>
      </c>
      <c r="S17" s="2">
        <v>292.2</v>
      </c>
      <c r="T17" s="2">
        <f t="shared" si="7"/>
        <v>112.81853281853283</v>
      </c>
      <c r="U17" s="2"/>
      <c r="V17" s="2"/>
      <c r="W17" s="2" t="e">
        <f t="shared" si="23"/>
        <v>#DIV/0!</v>
      </c>
      <c r="X17" s="2">
        <v>41.4</v>
      </c>
      <c r="Y17" s="2">
        <v>37.1</v>
      </c>
      <c r="Z17" s="2">
        <f t="shared" si="8"/>
        <v>89.61352657004832</v>
      </c>
      <c r="AA17" s="2"/>
      <c r="AB17" s="2"/>
      <c r="AC17" s="2" t="e">
        <f t="shared" si="9"/>
        <v>#DIV/0!</v>
      </c>
      <c r="AD17" s="2">
        <v>8.2</v>
      </c>
      <c r="AE17" s="2">
        <v>29.4</v>
      </c>
      <c r="AF17" s="2">
        <f t="shared" si="10"/>
        <v>358.5365853658537</v>
      </c>
      <c r="AG17" s="2"/>
      <c r="AH17" s="2"/>
      <c r="AI17" s="2" t="e">
        <v>#DIV/0!</v>
      </c>
      <c r="AJ17" s="26">
        <v>2796.6</v>
      </c>
      <c r="AK17" s="2">
        <v>1854.8</v>
      </c>
      <c r="AL17" s="2">
        <f>AK17/AJ17*100</f>
        <v>66.32339269112494</v>
      </c>
      <c r="AM17" s="2">
        <v>850.4</v>
      </c>
      <c r="AN17" s="2">
        <v>707.8</v>
      </c>
      <c r="AO17" s="2">
        <f t="shared" si="12"/>
        <v>83.23142050799623</v>
      </c>
      <c r="AP17" s="2">
        <v>765.8</v>
      </c>
      <c r="AQ17" s="2">
        <v>510</v>
      </c>
      <c r="AR17" s="2">
        <f t="shared" si="13"/>
        <v>66.59702272133717</v>
      </c>
      <c r="AS17" s="2">
        <v>3490.4</v>
      </c>
      <c r="AT17" s="2">
        <v>2131.5</v>
      </c>
      <c r="AU17" s="2">
        <f t="shared" si="14"/>
        <v>61.067499426999774</v>
      </c>
      <c r="AV17" s="21">
        <v>1088.4</v>
      </c>
      <c r="AW17" s="2">
        <v>844.3</v>
      </c>
      <c r="AX17" s="2">
        <f t="shared" si="15"/>
        <v>77.57258360896728</v>
      </c>
      <c r="AY17" s="20">
        <v>1083.6</v>
      </c>
      <c r="AZ17" s="2">
        <v>840</v>
      </c>
      <c r="BA17" s="2">
        <f t="shared" si="16"/>
        <v>77.51937984496125</v>
      </c>
      <c r="BB17" s="2">
        <v>423.8</v>
      </c>
      <c r="BC17" s="2">
        <v>411.7</v>
      </c>
      <c r="BD17" s="2">
        <f t="shared" si="17"/>
        <v>97.14487966021707</v>
      </c>
      <c r="BE17" s="20">
        <v>569.8</v>
      </c>
      <c r="BF17" s="2">
        <v>499</v>
      </c>
      <c r="BG17" s="2">
        <f t="shared" si="18"/>
        <v>87.57458757458758</v>
      </c>
      <c r="BH17" s="20">
        <v>1336.9</v>
      </c>
      <c r="BI17" s="2">
        <v>310</v>
      </c>
      <c r="BJ17" s="2">
        <f t="shared" si="19"/>
        <v>23.187972174433387</v>
      </c>
      <c r="BK17" s="19">
        <f t="shared" si="20"/>
        <v>-73.59999999999991</v>
      </c>
      <c r="BL17" s="19">
        <f t="shared" si="21"/>
        <v>359.6999999999998</v>
      </c>
      <c r="BM17" s="2">
        <f t="shared" si="22"/>
        <v>-488.7228260869569</v>
      </c>
      <c r="BN17" s="9"/>
      <c r="BO17" s="10"/>
    </row>
    <row r="18" spans="1:67" ht="15">
      <c r="A18" s="24">
        <v>9</v>
      </c>
      <c r="B18" s="23" t="s">
        <v>37</v>
      </c>
      <c r="C18" s="7">
        <f t="shared" si="1"/>
        <v>8451.4</v>
      </c>
      <c r="D18" s="8">
        <f t="shared" si="2"/>
        <v>5372.2</v>
      </c>
      <c r="E18" s="2">
        <f t="shared" si="3"/>
        <v>63.56579974915398</v>
      </c>
      <c r="F18" s="2">
        <v>1894.6</v>
      </c>
      <c r="G18" s="2">
        <v>1305.6</v>
      </c>
      <c r="H18" s="2">
        <f t="shared" si="4"/>
        <v>68.9116436187058</v>
      </c>
      <c r="I18" s="2">
        <v>147.5</v>
      </c>
      <c r="J18" s="2">
        <v>128.7</v>
      </c>
      <c r="K18" s="2">
        <f t="shared" si="0"/>
        <v>87.25423728813558</v>
      </c>
      <c r="L18" s="2">
        <v>124</v>
      </c>
      <c r="M18" s="2">
        <v>125</v>
      </c>
      <c r="N18" s="2">
        <f t="shared" si="5"/>
        <v>100.80645161290323</v>
      </c>
      <c r="O18" s="2">
        <v>158.7</v>
      </c>
      <c r="P18" s="2">
        <v>103.4</v>
      </c>
      <c r="Q18" s="2">
        <f t="shared" si="6"/>
        <v>65.15437933207309</v>
      </c>
      <c r="R18" s="2">
        <v>870</v>
      </c>
      <c r="S18" s="2">
        <v>468.3</v>
      </c>
      <c r="T18" s="2">
        <f t="shared" si="7"/>
        <v>53.82758620689655</v>
      </c>
      <c r="U18" s="2"/>
      <c r="V18" s="2"/>
      <c r="W18" s="2" t="e">
        <f t="shared" si="23"/>
        <v>#DIV/0!</v>
      </c>
      <c r="X18" s="2">
        <v>63</v>
      </c>
      <c r="Y18" s="2">
        <v>39.3</v>
      </c>
      <c r="Z18" s="2">
        <f t="shared" si="8"/>
        <v>62.38095238095238</v>
      </c>
      <c r="AA18" s="2"/>
      <c r="AB18" s="2"/>
      <c r="AC18" s="2" t="e">
        <f t="shared" si="9"/>
        <v>#DIV/0!</v>
      </c>
      <c r="AD18" s="2">
        <v>83.1</v>
      </c>
      <c r="AE18" s="2">
        <v>48.9</v>
      </c>
      <c r="AF18" s="2">
        <f t="shared" si="10"/>
        <v>58.844765342960294</v>
      </c>
      <c r="AG18" s="2"/>
      <c r="AH18" s="2"/>
      <c r="AI18" s="2" t="e">
        <v>#DIV/0!</v>
      </c>
      <c r="AJ18" s="26">
        <v>6556.8</v>
      </c>
      <c r="AK18" s="2">
        <v>4066.6</v>
      </c>
      <c r="AL18" s="2">
        <f t="shared" si="11"/>
        <v>62.02110785749145</v>
      </c>
      <c r="AM18" s="2">
        <v>2443.4</v>
      </c>
      <c r="AN18" s="2">
        <v>2033.7</v>
      </c>
      <c r="AO18" s="2">
        <f t="shared" si="12"/>
        <v>83.23238110829172</v>
      </c>
      <c r="AP18" s="2">
        <v>633.6</v>
      </c>
      <c r="AQ18" s="2">
        <v>455</v>
      </c>
      <c r="AR18" s="2">
        <f t="shared" si="13"/>
        <v>71.81186868686868</v>
      </c>
      <c r="AS18" s="2">
        <v>8556.5</v>
      </c>
      <c r="AT18" s="2">
        <v>4610.4</v>
      </c>
      <c r="AU18" s="2">
        <f t="shared" si="14"/>
        <v>53.88184421200257</v>
      </c>
      <c r="AV18" s="21">
        <v>1637.9</v>
      </c>
      <c r="AW18" s="2">
        <v>1281.9</v>
      </c>
      <c r="AX18" s="2">
        <f t="shared" si="15"/>
        <v>78.26485133402528</v>
      </c>
      <c r="AY18" s="20">
        <v>1630.6</v>
      </c>
      <c r="AZ18" s="2">
        <v>1275.1</v>
      </c>
      <c r="BA18" s="2">
        <f t="shared" si="16"/>
        <v>78.19820924812953</v>
      </c>
      <c r="BB18" s="2">
        <v>879.1</v>
      </c>
      <c r="BC18" s="2">
        <v>755.2</v>
      </c>
      <c r="BD18" s="2">
        <f t="shared" si="17"/>
        <v>85.90604026845638</v>
      </c>
      <c r="BE18" s="20">
        <v>3187.3</v>
      </c>
      <c r="BF18" s="2">
        <v>1139.5</v>
      </c>
      <c r="BG18" s="2">
        <f t="shared" si="18"/>
        <v>35.75126282433408</v>
      </c>
      <c r="BH18" s="20">
        <v>2646.4</v>
      </c>
      <c r="BI18" s="2">
        <v>1312.5</v>
      </c>
      <c r="BJ18" s="2">
        <f t="shared" si="19"/>
        <v>49.59567714631197</v>
      </c>
      <c r="BK18" s="19">
        <f t="shared" si="20"/>
        <v>-105.10000000000036</v>
      </c>
      <c r="BL18" s="19">
        <f t="shared" si="21"/>
        <v>761.8000000000002</v>
      </c>
      <c r="BM18" s="2">
        <f t="shared" si="22"/>
        <v>-724.833491912462</v>
      </c>
      <c r="BN18" s="9"/>
      <c r="BO18" s="10"/>
    </row>
    <row r="19" spans="1:67" ht="15">
      <c r="A19" s="24">
        <v>10</v>
      </c>
      <c r="B19" s="23" t="s">
        <v>38</v>
      </c>
      <c r="C19" s="7">
        <f t="shared" si="1"/>
        <v>21176.7</v>
      </c>
      <c r="D19" s="8">
        <f t="shared" si="2"/>
        <v>12545.7</v>
      </c>
      <c r="E19" s="2">
        <f t="shared" si="3"/>
        <v>59.24294153480004</v>
      </c>
      <c r="F19" s="2">
        <v>2102</v>
      </c>
      <c r="G19" s="2">
        <v>1829.5</v>
      </c>
      <c r="H19" s="2">
        <f t="shared" si="4"/>
        <v>87.03615604186488</v>
      </c>
      <c r="I19" s="2">
        <v>112.7</v>
      </c>
      <c r="J19" s="2">
        <v>106.4</v>
      </c>
      <c r="K19" s="2">
        <f t="shared" si="0"/>
        <v>94.40993788819875</v>
      </c>
      <c r="L19" s="2">
        <v>3.6</v>
      </c>
      <c r="M19" s="2">
        <v>47.4</v>
      </c>
      <c r="N19" s="2">
        <f t="shared" si="5"/>
        <v>1316.6666666666665</v>
      </c>
      <c r="O19" s="2">
        <v>572.7</v>
      </c>
      <c r="P19" s="2">
        <v>478.1</v>
      </c>
      <c r="Q19" s="2">
        <f t="shared" si="6"/>
        <v>83.48175309935394</v>
      </c>
      <c r="R19" s="2">
        <v>799</v>
      </c>
      <c r="S19" s="2">
        <v>606.8</v>
      </c>
      <c r="T19" s="2">
        <f t="shared" si="7"/>
        <v>75.94493116395495</v>
      </c>
      <c r="U19" s="2"/>
      <c r="V19" s="2"/>
      <c r="W19" s="2" t="e">
        <f t="shared" si="23"/>
        <v>#DIV/0!</v>
      </c>
      <c r="X19" s="2">
        <v>12</v>
      </c>
      <c r="Y19" s="2">
        <v>12</v>
      </c>
      <c r="Z19" s="2">
        <f t="shared" si="8"/>
        <v>100</v>
      </c>
      <c r="AA19" s="2"/>
      <c r="AB19" s="2"/>
      <c r="AC19" s="2" t="e">
        <f t="shared" si="9"/>
        <v>#DIV/0!</v>
      </c>
      <c r="AD19" s="2">
        <v>0</v>
      </c>
      <c r="AE19" s="2">
        <v>0</v>
      </c>
      <c r="AF19" s="2" t="e">
        <f t="shared" si="10"/>
        <v>#DIV/0!</v>
      </c>
      <c r="AG19" s="2"/>
      <c r="AH19" s="2"/>
      <c r="AI19" s="2" t="e">
        <v>#DIV/0!</v>
      </c>
      <c r="AJ19" s="26">
        <v>19074.7</v>
      </c>
      <c r="AK19" s="2">
        <v>10716.2</v>
      </c>
      <c r="AL19" s="2">
        <f t="shared" si="11"/>
        <v>56.18017583500659</v>
      </c>
      <c r="AM19" s="2">
        <v>5618.6</v>
      </c>
      <c r="AN19" s="2">
        <v>4676.7</v>
      </c>
      <c r="AO19" s="2">
        <f t="shared" si="12"/>
        <v>83.23603744705086</v>
      </c>
      <c r="AP19" s="2">
        <v>228.9</v>
      </c>
      <c r="AQ19" s="2">
        <v>90</v>
      </c>
      <c r="AR19" s="2">
        <f t="shared" si="13"/>
        <v>39.31847968545216</v>
      </c>
      <c r="AS19" s="2">
        <v>21430.4</v>
      </c>
      <c r="AT19" s="2">
        <v>11618.8</v>
      </c>
      <c r="AU19" s="2">
        <f t="shared" si="14"/>
        <v>54.216440197103175</v>
      </c>
      <c r="AV19" s="21">
        <v>1881.5</v>
      </c>
      <c r="AW19" s="2">
        <v>1401.9</v>
      </c>
      <c r="AX19" s="2">
        <f t="shared" si="15"/>
        <v>74.50969970768004</v>
      </c>
      <c r="AY19" s="20">
        <v>1814</v>
      </c>
      <c r="AZ19" s="2">
        <v>1384.4</v>
      </c>
      <c r="BA19" s="2">
        <f t="shared" si="16"/>
        <v>76.3175303197354</v>
      </c>
      <c r="BB19" s="2">
        <v>12890.1</v>
      </c>
      <c r="BC19" s="2">
        <v>5473.4</v>
      </c>
      <c r="BD19" s="2">
        <f t="shared" si="17"/>
        <v>42.46204451478266</v>
      </c>
      <c r="BE19" s="20">
        <v>2277.7</v>
      </c>
      <c r="BF19" s="2">
        <v>1539.2</v>
      </c>
      <c r="BG19" s="2">
        <f t="shared" si="18"/>
        <v>67.57694165166616</v>
      </c>
      <c r="BH19" s="20">
        <v>2363.6</v>
      </c>
      <c r="BI19" s="2">
        <v>1312.3</v>
      </c>
      <c r="BJ19" s="2">
        <f t="shared" si="19"/>
        <v>55.521238788289054</v>
      </c>
      <c r="BK19" s="19">
        <f t="shared" si="20"/>
        <v>-253.70000000000073</v>
      </c>
      <c r="BL19" s="19">
        <f t="shared" si="21"/>
        <v>926.9000000000015</v>
      </c>
      <c r="BM19" s="2">
        <f t="shared" si="22"/>
        <v>-365.3527788726838</v>
      </c>
      <c r="BN19" s="9"/>
      <c r="BO19" s="10"/>
    </row>
    <row r="20" spans="1:67" ht="15">
      <c r="A20" s="24">
        <v>11</v>
      </c>
      <c r="B20" s="23" t="s">
        <v>39</v>
      </c>
      <c r="C20" s="8">
        <f t="shared" si="1"/>
        <v>6002.8</v>
      </c>
      <c r="D20" s="8">
        <f t="shared" si="2"/>
        <v>4542.7</v>
      </c>
      <c r="E20" s="2">
        <f t="shared" si="3"/>
        <v>75.6763510361831</v>
      </c>
      <c r="F20" s="2">
        <v>1119.3</v>
      </c>
      <c r="G20" s="2">
        <v>582.3</v>
      </c>
      <c r="H20" s="2">
        <f t="shared" si="4"/>
        <v>52.023586169927626</v>
      </c>
      <c r="I20" s="2">
        <v>88.6</v>
      </c>
      <c r="J20" s="2">
        <v>49.8</v>
      </c>
      <c r="K20" s="2">
        <f t="shared" si="0"/>
        <v>56.20767494356659</v>
      </c>
      <c r="L20" s="2">
        <v>28.5</v>
      </c>
      <c r="M20" s="2">
        <v>0</v>
      </c>
      <c r="N20" s="2">
        <f t="shared" si="5"/>
        <v>0</v>
      </c>
      <c r="O20" s="2">
        <v>112.7</v>
      </c>
      <c r="P20" s="2">
        <v>81</v>
      </c>
      <c r="Q20" s="2">
        <f t="shared" si="6"/>
        <v>71.87222715173024</v>
      </c>
      <c r="R20" s="2">
        <v>433</v>
      </c>
      <c r="S20" s="2">
        <v>187.8</v>
      </c>
      <c r="T20" s="2">
        <f t="shared" si="7"/>
        <v>43.37182448036952</v>
      </c>
      <c r="U20" s="2"/>
      <c r="V20" s="2"/>
      <c r="W20" s="2" t="e">
        <f t="shared" si="23"/>
        <v>#DIV/0!</v>
      </c>
      <c r="X20" s="2">
        <v>30.5</v>
      </c>
      <c r="Y20" s="2">
        <v>15.3</v>
      </c>
      <c r="Z20" s="2">
        <f t="shared" si="8"/>
        <v>50.1639344262295</v>
      </c>
      <c r="AA20" s="2"/>
      <c r="AB20" s="2"/>
      <c r="AC20" s="2" t="e">
        <f t="shared" si="9"/>
        <v>#DIV/0!</v>
      </c>
      <c r="AD20" s="2">
        <v>94</v>
      </c>
      <c r="AE20" s="2">
        <v>4.6</v>
      </c>
      <c r="AF20" s="2">
        <f t="shared" si="10"/>
        <v>4.8936170212765955</v>
      </c>
      <c r="AG20" s="2"/>
      <c r="AH20" s="2"/>
      <c r="AI20" s="2" t="e">
        <v>#DIV/0!</v>
      </c>
      <c r="AJ20" s="26">
        <v>4883.5</v>
      </c>
      <c r="AK20" s="2">
        <v>3960.4</v>
      </c>
      <c r="AL20" s="2">
        <f t="shared" si="11"/>
        <v>81.09757346165661</v>
      </c>
      <c r="AM20" s="2">
        <v>1301.2</v>
      </c>
      <c r="AN20" s="2">
        <v>1083.1</v>
      </c>
      <c r="AO20" s="2">
        <f t="shared" si="12"/>
        <v>83.23854903166307</v>
      </c>
      <c r="AP20" s="2">
        <v>633.7</v>
      </c>
      <c r="AQ20" s="2">
        <v>420</v>
      </c>
      <c r="AR20" s="2">
        <f t="shared" si="13"/>
        <v>66.2774183367524</v>
      </c>
      <c r="AS20" s="2">
        <v>6089</v>
      </c>
      <c r="AT20" s="2">
        <v>4446.5</v>
      </c>
      <c r="AU20" s="2">
        <f t="shared" si="14"/>
        <v>73.0251272786993</v>
      </c>
      <c r="AV20" s="21">
        <v>1154.7</v>
      </c>
      <c r="AW20" s="2">
        <v>905.3</v>
      </c>
      <c r="AX20" s="2">
        <f t="shared" si="15"/>
        <v>78.40131635922751</v>
      </c>
      <c r="AY20" s="20">
        <v>1150.1</v>
      </c>
      <c r="AZ20" s="2">
        <v>901.2</v>
      </c>
      <c r="BA20" s="2">
        <f t="shared" si="16"/>
        <v>78.35840361707679</v>
      </c>
      <c r="BB20" s="2">
        <v>397.7</v>
      </c>
      <c r="BC20" s="2">
        <v>362.5</v>
      </c>
      <c r="BD20" s="2">
        <f t="shared" si="17"/>
        <v>91.14910736736233</v>
      </c>
      <c r="BE20" s="20">
        <v>2638.9</v>
      </c>
      <c r="BF20" s="2">
        <v>2462.2</v>
      </c>
      <c r="BG20" s="2">
        <f t="shared" si="18"/>
        <v>93.30402819356549</v>
      </c>
      <c r="BH20" s="20">
        <v>1302.2</v>
      </c>
      <c r="BI20" s="2">
        <v>638.8</v>
      </c>
      <c r="BJ20" s="2">
        <f t="shared" si="19"/>
        <v>49.055444632160956</v>
      </c>
      <c r="BK20" s="19">
        <f t="shared" si="20"/>
        <v>-86.19999999999982</v>
      </c>
      <c r="BL20" s="19">
        <f t="shared" si="21"/>
        <v>96.19999999999982</v>
      </c>
      <c r="BM20" s="2">
        <f t="shared" si="22"/>
        <v>-111.60092807424596</v>
      </c>
      <c r="BN20" s="9"/>
      <c r="BO20" s="10"/>
    </row>
    <row r="21" spans="1:67" ht="15" customHeight="1">
      <c r="A21" s="24">
        <v>12</v>
      </c>
      <c r="B21" s="23" t="s">
        <v>40</v>
      </c>
      <c r="C21" s="7">
        <f t="shared" si="1"/>
        <v>4635.8</v>
      </c>
      <c r="D21" s="8">
        <f t="shared" si="2"/>
        <v>2990.4</v>
      </c>
      <c r="E21" s="2">
        <f t="shared" si="3"/>
        <v>64.50666551620002</v>
      </c>
      <c r="F21" s="2">
        <v>1479.7</v>
      </c>
      <c r="G21" s="2">
        <v>899.1</v>
      </c>
      <c r="H21" s="2">
        <f t="shared" si="4"/>
        <v>60.76231668581469</v>
      </c>
      <c r="I21" s="2">
        <v>111.8</v>
      </c>
      <c r="J21" s="2">
        <v>88.7</v>
      </c>
      <c r="K21" s="2">
        <f t="shared" si="0"/>
        <v>79.3381037567084</v>
      </c>
      <c r="L21" s="2">
        <v>65</v>
      </c>
      <c r="M21" s="2">
        <v>60</v>
      </c>
      <c r="N21" s="2">
        <f t="shared" si="5"/>
        <v>92.3076923076923</v>
      </c>
      <c r="O21" s="2">
        <v>47.2</v>
      </c>
      <c r="P21" s="2">
        <v>23.5</v>
      </c>
      <c r="Q21" s="2">
        <f t="shared" si="6"/>
        <v>49.78813559322033</v>
      </c>
      <c r="R21" s="2">
        <v>602</v>
      </c>
      <c r="S21" s="2">
        <v>266.9</v>
      </c>
      <c r="T21" s="2">
        <f t="shared" si="7"/>
        <v>44.33554817275747</v>
      </c>
      <c r="U21" s="2"/>
      <c r="V21" s="2"/>
      <c r="W21" s="2" t="e">
        <f t="shared" si="23"/>
        <v>#DIV/0!</v>
      </c>
      <c r="X21" s="2">
        <v>105.2</v>
      </c>
      <c r="Y21" s="2">
        <v>105.2</v>
      </c>
      <c r="Z21" s="2">
        <f t="shared" si="8"/>
        <v>100</v>
      </c>
      <c r="AA21" s="2"/>
      <c r="AB21" s="2">
        <v>0.6</v>
      </c>
      <c r="AC21" s="2" t="e">
        <f t="shared" si="9"/>
        <v>#DIV/0!</v>
      </c>
      <c r="AD21" s="2">
        <v>32.3</v>
      </c>
      <c r="AE21" s="2">
        <v>29.4</v>
      </c>
      <c r="AF21" s="2">
        <f t="shared" si="10"/>
        <v>91.0216718266254</v>
      </c>
      <c r="AG21" s="2"/>
      <c r="AH21" s="2"/>
      <c r="AI21" s="2" t="e">
        <v>#DIV/0!</v>
      </c>
      <c r="AJ21" s="26">
        <v>3156.1</v>
      </c>
      <c r="AK21" s="2">
        <v>2091.3</v>
      </c>
      <c r="AL21" s="2">
        <f t="shared" si="11"/>
        <v>66.26215899369475</v>
      </c>
      <c r="AM21" s="2">
        <v>1238.6</v>
      </c>
      <c r="AN21" s="2">
        <v>1031</v>
      </c>
      <c r="AO21" s="2">
        <f t="shared" si="12"/>
        <v>83.23914096560634</v>
      </c>
      <c r="AP21" s="2">
        <v>904.6</v>
      </c>
      <c r="AQ21" s="2">
        <v>615</v>
      </c>
      <c r="AR21" s="2">
        <f t="shared" si="13"/>
        <v>67.98585009949149</v>
      </c>
      <c r="AS21" s="2">
        <v>4725.1</v>
      </c>
      <c r="AT21" s="2">
        <v>2816.8</v>
      </c>
      <c r="AU21" s="2">
        <f t="shared" si="14"/>
        <v>59.61355315231424</v>
      </c>
      <c r="AV21" s="21">
        <v>1106</v>
      </c>
      <c r="AW21" s="2">
        <v>842.2</v>
      </c>
      <c r="AX21" s="2">
        <f t="shared" si="15"/>
        <v>76.14828209764919</v>
      </c>
      <c r="AY21" s="20">
        <v>1100.1</v>
      </c>
      <c r="AZ21" s="2">
        <v>836.8</v>
      </c>
      <c r="BA21" s="2">
        <f t="shared" si="16"/>
        <v>76.06581219889101</v>
      </c>
      <c r="BB21" s="2">
        <v>767.8</v>
      </c>
      <c r="BC21" s="2">
        <v>690.4</v>
      </c>
      <c r="BD21" s="2">
        <f t="shared" si="17"/>
        <v>89.91924980463662</v>
      </c>
      <c r="BE21" s="20">
        <v>575.6</v>
      </c>
      <c r="BF21" s="2">
        <v>385.8</v>
      </c>
      <c r="BG21" s="2">
        <f t="shared" si="18"/>
        <v>67.02571230020847</v>
      </c>
      <c r="BH21" s="20">
        <v>2186.2</v>
      </c>
      <c r="BI21" s="2">
        <v>831.3</v>
      </c>
      <c r="BJ21" s="2">
        <f t="shared" si="19"/>
        <v>38.0248833592535</v>
      </c>
      <c r="BK21" s="19">
        <f t="shared" si="20"/>
        <v>-89.30000000000018</v>
      </c>
      <c r="BL21" s="19">
        <f t="shared" si="21"/>
        <v>173.5999999999999</v>
      </c>
      <c r="BM21" s="2">
        <f t="shared" si="22"/>
        <v>-194.40089585666243</v>
      </c>
      <c r="BN21" s="9"/>
      <c r="BO21" s="10"/>
    </row>
    <row r="22" spans="1:67" s="30" customFormat="1" ht="14.25" customHeight="1">
      <c r="A22" s="55" t="s">
        <v>20</v>
      </c>
      <c r="B22" s="56"/>
      <c r="C22" s="76">
        <f>SUM(C10:C21)</f>
        <v>103872</v>
      </c>
      <c r="D22" s="76">
        <f>SUM(D10:D21)</f>
        <v>68301.09999999998</v>
      </c>
      <c r="E22" s="6">
        <f>D22/C22*100</f>
        <v>65.75506392483054</v>
      </c>
      <c r="F22" s="6">
        <f>SUM(F10:F21)</f>
        <v>20874.100000000002</v>
      </c>
      <c r="G22" s="6">
        <f>SUM(G10:G21)</f>
        <v>16058.900000000001</v>
      </c>
      <c r="H22" s="6">
        <f>G22/F22*100</f>
        <v>76.9321791119138</v>
      </c>
      <c r="I22" s="6">
        <f>SUM(I10:I21)</f>
        <v>2960</v>
      </c>
      <c r="J22" s="6">
        <f>SUM(J10:J21)</f>
        <v>2414.5</v>
      </c>
      <c r="K22" s="6">
        <f t="shared" si="0"/>
        <v>81.57094594594595</v>
      </c>
      <c r="L22" s="6">
        <f>SUM(L10:L21)</f>
        <v>1475.6999999999998</v>
      </c>
      <c r="M22" s="6">
        <f>SUM(M10:M21)</f>
        <v>1592.3000000000002</v>
      </c>
      <c r="N22" s="6">
        <f>M22/L22*100</f>
        <v>107.90133495968017</v>
      </c>
      <c r="O22" s="6">
        <f>SUM(O10:O21)</f>
        <v>2278.2</v>
      </c>
      <c r="P22" s="6">
        <f>SUM(P10:P21)</f>
        <v>1447.6000000000001</v>
      </c>
      <c r="Q22" s="6">
        <f>P22/O22*100</f>
        <v>63.54139232727592</v>
      </c>
      <c r="R22" s="6">
        <f>SUM(R10:R21)</f>
        <v>8997</v>
      </c>
      <c r="S22" s="6">
        <f>SUM(S10:S21)</f>
        <v>6408.6</v>
      </c>
      <c r="T22" s="6">
        <f>S22/R22*100</f>
        <v>71.23041013671224</v>
      </c>
      <c r="U22" s="6">
        <f>SUM(U10:U21)</f>
        <v>0</v>
      </c>
      <c r="V22" s="6">
        <f>SUM(V10:V21)</f>
        <v>0</v>
      </c>
      <c r="W22" s="6" t="e">
        <f>V22/U22*100</f>
        <v>#DIV/0!</v>
      </c>
      <c r="X22" s="6">
        <f>SUM(X10:X21)</f>
        <v>581.1</v>
      </c>
      <c r="Y22" s="6">
        <f>SUM(Y10:Y21)</f>
        <v>414</v>
      </c>
      <c r="Z22" s="6">
        <f t="shared" si="8"/>
        <v>71.24419204956118</v>
      </c>
      <c r="AA22" s="6">
        <f>SUM(AA10:AA21)</f>
        <v>0</v>
      </c>
      <c r="AB22" s="6">
        <f>SUM(AB10:AB21)</f>
        <v>0.6</v>
      </c>
      <c r="AC22" s="6" t="e">
        <f>AB22/AA22*100</f>
        <v>#DIV/0!</v>
      </c>
      <c r="AD22" s="6">
        <f>SUM(AD10:AD21)</f>
        <v>242</v>
      </c>
      <c r="AE22" s="6">
        <f>SUM(AE10:AE21)</f>
        <v>148</v>
      </c>
      <c r="AF22" s="6">
        <f>AE22/AD22*100</f>
        <v>61.15702479338842</v>
      </c>
      <c r="AG22" s="6">
        <f>SUM(AG10:AG21)</f>
        <v>0</v>
      </c>
      <c r="AH22" s="6">
        <f>SUM(AH10:AH21)</f>
        <v>0</v>
      </c>
      <c r="AI22" s="6" t="e">
        <v>#DIV/0!</v>
      </c>
      <c r="AJ22" s="6">
        <f>SUM(AJ10:AJ21)</f>
        <v>82997.90000000001</v>
      </c>
      <c r="AK22" s="6">
        <f>SUM(AK10:AK21)</f>
        <v>52242.200000000004</v>
      </c>
      <c r="AL22" s="6">
        <f>AK22/AJ22*100</f>
        <v>62.944002197645965</v>
      </c>
      <c r="AM22" s="6">
        <f>SUM(AM10:AM21)</f>
        <v>21884.3</v>
      </c>
      <c r="AN22" s="6">
        <f>SUM(AN10:AN21)</f>
        <v>18215.399999999998</v>
      </c>
      <c r="AO22" s="6">
        <f>AN22/AM22*100</f>
        <v>83.23501322866164</v>
      </c>
      <c r="AP22" s="6">
        <f>SUM(AP10:AP21)</f>
        <v>6910.6</v>
      </c>
      <c r="AQ22" s="6">
        <f>SUM(AQ10:AQ21)</f>
        <v>4310</v>
      </c>
      <c r="AR22" s="6">
        <f>AQ22/AP22*100</f>
        <v>62.36795647266518</v>
      </c>
      <c r="AS22" s="6">
        <f>SUM(AS10:AS21)</f>
        <v>106508.30000000002</v>
      </c>
      <c r="AT22" s="6">
        <f>SUM(AT10:AT21)</f>
        <v>63038</v>
      </c>
      <c r="AU22" s="6">
        <f>(AT22/AS22)*100</f>
        <v>59.1859977109765</v>
      </c>
      <c r="AV22" s="6">
        <f>SUM(AV10:AV21)</f>
        <v>17101.199999999997</v>
      </c>
      <c r="AW22" s="6">
        <f>SUM(AW10:AW21)</f>
        <v>12539.6</v>
      </c>
      <c r="AX22" s="6">
        <f>AW22/AV22*100</f>
        <v>73.32584847846935</v>
      </c>
      <c r="AY22" s="6">
        <f>SUM(AY10:AY21)</f>
        <v>16226.400000000001</v>
      </c>
      <c r="AZ22" s="6">
        <f>SUM(AZ10:AZ21)</f>
        <v>12449.8</v>
      </c>
      <c r="BA22" s="6">
        <f t="shared" si="16"/>
        <v>76.72558300054231</v>
      </c>
      <c r="BB22" s="6">
        <f>SUM(BB10:BB21)</f>
        <v>23912.8</v>
      </c>
      <c r="BC22" s="6">
        <f>SUM(BC10:BC21)</f>
        <v>14380.999999999998</v>
      </c>
      <c r="BD22" s="6">
        <f>BC22/BB22*100</f>
        <v>60.13933960054866</v>
      </c>
      <c r="BE22" s="6">
        <f>SUM(BE10:BE21)</f>
        <v>15218.7</v>
      </c>
      <c r="BF22" s="6">
        <f>SUM(BF10:BF21)</f>
        <v>10199.399999999998</v>
      </c>
      <c r="BG22" s="6">
        <f>BF22/BE22*100</f>
        <v>67.01886494904294</v>
      </c>
      <c r="BH22" s="6">
        <f>SUM(BH10:BH21)</f>
        <v>42460.799999999996</v>
      </c>
      <c r="BI22" s="6">
        <f>SUM(BI10:BI21)</f>
        <v>20024.3</v>
      </c>
      <c r="BJ22" s="6">
        <f>BI22/BH22*100</f>
        <v>47.1594977014093</v>
      </c>
      <c r="BK22" s="6">
        <f>SUM(BK10:BK21)</f>
        <v>-2636.300000000002</v>
      </c>
      <c r="BL22" s="6">
        <f>SUM(BL10:BL21)</f>
        <v>5263.0999999999985</v>
      </c>
      <c r="BM22" s="6">
        <f>BL22/BK22*100</f>
        <v>-199.63964647422503</v>
      </c>
      <c r="BN22" s="28"/>
      <c r="BO22" s="29"/>
    </row>
    <row r="23" spans="3:65" ht="15" hidden="1">
      <c r="C23" s="14">
        <f aca="true" t="shared" si="24" ref="C23:AC23">C22-C20</f>
        <v>97869.2</v>
      </c>
      <c r="D23" s="14">
        <f t="shared" si="24"/>
        <v>63758.39999999998</v>
      </c>
      <c r="E23" s="14">
        <f t="shared" si="24"/>
        <v>-9.92128711135257</v>
      </c>
      <c r="F23" s="14">
        <f t="shared" si="24"/>
        <v>19754.800000000003</v>
      </c>
      <c r="G23" s="14">
        <f t="shared" si="24"/>
        <v>15476.600000000002</v>
      </c>
      <c r="H23" s="14">
        <f t="shared" si="24"/>
        <v>24.90859294198617</v>
      </c>
      <c r="I23" s="14">
        <f t="shared" si="24"/>
        <v>2871.4</v>
      </c>
      <c r="J23" s="14">
        <f t="shared" si="24"/>
        <v>2364.7</v>
      </c>
      <c r="K23" s="14">
        <f t="shared" si="24"/>
        <v>25.363271002379363</v>
      </c>
      <c r="L23" s="14">
        <f t="shared" si="24"/>
        <v>1447.1999999999998</v>
      </c>
      <c r="M23" s="14">
        <f t="shared" si="24"/>
        <v>1592.3000000000002</v>
      </c>
      <c r="N23" s="14">
        <f t="shared" si="24"/>
        <v>107.90133495968017</v>
      </c>
      <c r="O23" s="14">
        <f t="shared" si="24"/>
        <v>2165.5</v>
      </c>
      <c r="P23" s="14">
        <f t="shared" si="24"/>
        <v>1366.6000000000001</v>
      </c>
      <c r="Q23" s="14">
        <f t="shared" si="24"/>
        <v>-8.330834824454321</v>
      </c>
      <c r="R23" s="14">
        <f t="shared" si="24"/>
        <v>8564</v>
      </c>
      <c r="S23" s="14">
        <f t="shared" si="24"/>
        <v>6220.8</v>
      </c>
      <c r="T23" s="14">
        <f t="shared" si="24"/>
        <v>27.85858565634272</v>
      </c>
      <c r="U23" s="14">
        <f t="shared" si="24"/>
        <v>0</v>
      </c>
      <c r="V23" s="14">
        <f t="shared" si="24"/>
        <v>0</v>
      </c>
      <c r="W23" s="14" t="e">
        <f t="shared" si="24"/>
        <v>#DIV/0!</v>
      </c>
      <c r="X23" s="14">
        <f t="shared" si="24"/>
        <v>550.6</v>
      </c>
      <c r="Y23" s="14">
        <f t="shared" si="24"/>
        <v>398.7</v>
      </c>
      <c r="Z23" s="2">
        <f t="shared" si="8"/>
        <v>72.41191427533599</v>
      </c>
      <c r="AA23" s="14">
        <f t="shared" si="24"/>
        <v>0</v>
      </c>
      <c r="AB23" s="14">
        <f t="shared" si="24"/>
        <v>0.6</v>
      </c>
      <c r="AC23" s="14" t="e">
        <f t="shared" si="24"/>
        <v>#DIV/0!</v>
      </c>
      <c r="AD23" s="14"/>
      <c r="AE23" s="14"/>
      <c r="AF23" s="2" t="e">
        <f>AE23/AD23*100</f>
        <v>#DIV/0!</v>
      </c>
      <c r="AG23" s="14">
        <f aca="true" t="shared" si="25" ref="AG23:BM23">AG22-AG20</f>
        <v>0</v>
      </c>
      <c r="AH23" s="14">
        <f t="shared" si="25"/>
        <v>0</v>
      </c>
      <c r="AI23" s="14" t="e">
        <f t="shared" si="25"/>
        <v>#DIV/0!</v>
      </c>
      <c r="AJ23" s="14">
        <f t="shared" si="25"/>
        <v>78114.40000000001</v>
      </c>
      <c r="AK23" s="14">
        <f t="shared" si="25"/>
        <v>48281.8</v>
      </c>
      <c r="AL23" s="14">
        <f t="shared" si="25"/>
        <v>-18.153571264010644</v>
      </c>
      <c r="AM23" s="14">
        <f t="shared" si="25"/>
        <v>20583.1</v>
      </c>
      <c r="AN23" s="14">
        <f t="shared" si="25"/>
        <v>17132.3</v>
      </c>
      <c r="AO23" s="14">
        <f t="shared" si="25"/>
        <v>-0.0035358030014265296</v>
      </c>
      <c r="AP23" s="14">
        <f t="shared" si="25"/>
        <v>6276.900000000001</v>
      </c>
      <c r="AQ23" s="14">
        <f t="shared" si="25"/>
        <v>3890</v>
      </c>
      <c r="AR23" s="14">
        <f t="shared" si="25"/>
        <v>-3.909461864087227</v>
      </c>
      <c r="AS23" s="14">
        <f t="shared" si="25"/>
        <v>100419.30000000002</v>
      </c>
      <c r="AT23" s="14">
        <f t="shared" si="25"/>
        <v>58591.5</v>
      </c>
      <c r="AU23" s="14">
        <f t="shared" si="25"/>
        <v>-13.8391295677228</v>
      </c>
      <c r="AV23" s="14">
        <f t="shared" si="25"/>
        <v>15946.499999999996</v>
      </c>
      <c r="AW23" s="14">
        <f t="shared" si="25"/>
        <v>11634.300000000001</v>
      </c>
      <c r="AX23" s="14">
        <f t="shared" si="25"/>
        <v>-5.075467880758154</v>
      </c>
      <c r="AY23" s="14">
        <f t="shared" si="25"/>
        <v>15076.300000000001</v>
      </c>
      <c r="AZ23" s="14">
        <f t="shared" si="25"/>
        <v>11548.599999999999</v>
      </c>
      <c r="BA23" s="14">
        <f t="shared" si="25"/>
        <v>-1.6328206165344739</v>
      </c>
      <c r="BB23" s="14">
        <f t="shared" si="25"/>
        <v>23515.1</v>
      </c>
      <c r="BC23" s="14">
        <f t="shared" si="25"/>
        <v>14018.499999999998</v>
      </c>
      <c r="BD23" s="14">
        <f t="shared" si="25"/>
        <v>-31.009767766813674</v>
      </c>
      <c r="BE23" s="14">
        <f t="shared" si="25"/>
        <v>12579.800000000001</v>
      </c>
      <c r="BF23" s="14">
        <f t="shared" si="25"/>
        <v>7737.199999999998</v>
      </c>
      <c r="BG23" s="14">
        <f t="shared" si="25"/>
        <v>-26.28516324452255</v>
      </c>
      <c r="BH23" s="14">
        <f t="shared" si="25"/>
        <v>41158.6</v>
      </c>
      <c r="BI23" s="14">
        <f t="shared" si="25"/>
        <v>19385.5</v>
      </c>
      <c r="BJ23" s="14">
        <f t="shared" si="25"/>
        <v>-1.8959469307516557</v>
      </c>
      <c r="BK23" s="14">
        <f t="shared" si="25"/>
        <v>-2550.100000000002</v>
      </c>
      <c r="BL23" s="14">
        <f t="shared" si="25"/>
        <v>5166.899999999999</v>
      </c>
      <c r="BM23" s="14">
        <f t="shared" si="25"/>
        <v>-88.03871839997908</v>
      </c>
    </row>
    <row r="24" spans="3:66" ht="1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</row>
    <row r="25" spans="3:65" ht="15" customHeight="1"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</row>
    <row r="28" ht="15">
      <c r="AM28" s="14"/>
    </row>
    <row r="29" spans="34:39" ht="15">
      <c r="AH29" s="22"/>
      <c r="AM29" s="14"/>
    </row>
    <row r="30" ht="15">
      <c r="AM30" s="14"/>
    </row>
    <row r="31" ht="15">
      <c r="AM31" s="14"/>
    </row>
    <row r="32" ht="15">
      <c r="AM32" s="14"/>
    </row>
    <row r="33" ht="15">
      <c r="AM33" s="14"/>
    </row>
    <row r="34" ht="15">
      <c r="AM34" s="14"/>
    </row>
    <row r="35" ht="15">
      <c r="AM35" s="14"/>
    </row>
    <row r="36" ht="15">
      <c r="AM36" s="14"/>
    </row>
    <row r="37" spans="35:39" ht="15">
      <c r="AI37" s="25"/>
      <c r="AJ37" s="25"/>
      <c r="AL37" s="14"/>
      <c r="AM37" s="14"/>
    </row>
  </sheetData>
  <sheetProtection/>
  <mergeCells count="31">
    <mergeCell ref="AM5:AR5"/>
    <mergeCell ref="R6:T7"/>
    <mergeCell ref="R1:T1"/>
    <mergeCell ref="C2:T2"/>
    <mergeCell ref="C4:E7"/>
    <mergeCell ref="F4:AR4"/>
    <mergeCell ref="F5:H7"/>
    <mergeCell ref="AJ5:AL7"/>
    <mergeCell ref="I6:K7"/>
    <mergeCell ref="AP6:AR7"/>
    <mergeCell ref="O6:Q7"/>
    <mergeCell ref="A22:B22"/>
    <mergeCell ref="AG6:AI7"/>
    <mergeCell ref="AM6:AO7"/>
    <mergeCell ref="B4:B8"/>
    <mergeCell ref="A4:A8"/>
    <mergeCell ref="L6:N7"/>
    <mergeCell ref="U6:W7"/>
    <mergeCell ref="X6:Z7"/>
    <mergeCell ref="I5:AI5"/>
    <mergeCell ref="AA6:AC7"/>
    <mergeCell ref="BK4:BM7"/>
    <mergeCell ref="BE5:BG7"/>
    <mergeCell ref="AD6:AF7"/>
    <mergeCell ref="BH5:BJ7"/>
    <mergeCell ref="AV5:AX7"/>
    <mergeCell ref="BB5:BD7"/>
    <mergeCell ref="AV4:BJ4"/>
    <mergeCell ref="AS4:AU7"/>
    <mergeCell ref="AY5:BA5"/>
    <mergeCell ref="AY6:BA7"/>
  </mergeCells>
  <printOptions/>
  <pageMargins left="0.2362204724409449" right="0.2" top="0.7480314960629921" bottom="0.7480314960629921" header="0.31496062992125984" footer="0.31496062992125984"/>
  <pageSetup fitToWidth="2" horizontalDpi="600" verticalDpi="600" orientation="landscape" paperSize="9" scale="63" r:id="rId1"/>
  <colBreaks count="2" manualBreakCount="2">
    <brk id="20" max="65535" man="1"/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RePack by SPecialiST</cp:lastModifiedBy>
  <cp:lastPrinted>2018-11-14T11:55:43Z</cp:lastPrinted>
  <dcterms:created xsi:type="dcterms:W3CDTF">2013-04-03T10:22:22Z</dcterms:created>
  <dcterms:modified xsi:type="dcterms:W3CDTF">2018-11-14T12:30:03Z</dcterms:modified>
  <cp:category/>
  <cp:version/>
  <cp:contentType/>
  <cp:contentStatus/>
</cp:coreProperties>
</file>