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<sst xmlns="http://schemas.openxmlformats.org/spreadsheetml/2006/main" count="106" uniqueCount="43">
  <si>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</si>
  <si>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</si>
  <si>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</si>
  <si>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</si>
  <si>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</si>
  <si>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</si>
  <si>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</si>
  <si>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</si>
  <si>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</si>
  <si>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</si>
  <si>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</si>
  <si>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</si>
  <si>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</si>
  <si>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</si>
  <si>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</si>
  <si>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</si>
  <si>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</si>
  <si>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</si>
  <si>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</si>
  <si>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</si>
  <si>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</si>
  <si>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</si>
  <si>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</si>
  <si>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</si>
  <si>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</si>
  <si>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</si>
  <si>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</si>
  <si>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</si>
  <si>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</si>
  <si>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</si>
  <si>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</si>
  <si>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</si>
  <si>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</si>
  <si>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</si>
  <si>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</si>
  <si>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</si>
  <si>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</si>
  <si>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</si>
  <si>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</si>
  <si>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</si>
  <si>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</si>
  <si>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</si>
  <si>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августа 2018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</si>
</sst>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E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9" xfId="54" applyFont="1" applyFill="1" applyBorder="1" applyAlignment="1">
      <alignment horizontal="center" vertical="center" wrapText="1"/>
      <protection/>
    </xf>
    <xf numFmtId="0" fontId="39" fillId="0" borderId="21" xfId="54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8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4">
      <pane xSplit="2" topLeftCell="C1" activePane="topRight" state="frozen"/>
      <selection pane="topLeft" activeCell="A1" sqref="A1"/>
      <selection pane="topRight" activeCell="D12" sqref="D12"/>
    </sheetView>
  </sheetViews>
  <sheetFormatPr defaultColWidth="9.140625" defaultRowHeight="15"/>
  <cols>
    <col min="1" max="1" width="6.421875" style="11" bestFit="1" customWidth="1"/>
    <col min="2" max="2" width="45.00390625" style="11" customWidth="1"/>
    <col min="3" max="4" width="9.7109375" style="11" bestFit="1" customWidth="1"/>
    <col min="5" max="5" width="9.28125" style="11" bestFit="1" customWidth="1"/>
    <col min="6" max="6" width="9.7109375" style="11" bestFit="1" customWidth="1"/>
    <col min="7" max="7" width="9.28125" style="11" bestFit="1" customWidth="1"/>
    <col min="8" max="8" width="8.8515625" style="11" customWidth="1"/>
    <col min="9" max="16" width="9.28125" style="11" bestFit="1" customWidth="1"/>
    <col min="17" max="33" width="9.140625" style="11" customWidth="1"/>
    <col min="34" max="34" width="8.00390625" style="11" customWidth="1"/>
    <col min="35" max="36" width="9.140625" style="11" customWidth="1"/>
    <col min="37" max="37" width="10.28125" style="11" bestFit="1" customWidth="1"/>
    <col min="38" max="57" width="9.140625" style="11" customWidth="1"/>
    <col min="58" max="58" width="11.421875" style="11" bestFit="1" customWidth="1"/>
    <col min="59" max="64" width="9.140625" style="1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33" t="s">
        <v>0</v>
      </c>
      <c r="S1" s="33"/>
      <c r="T1" s="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34" t="s">
        <v>42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28" t="s">
        <v>21</v>
      </c>
      <c r="B4" s="65" t="s">
        <v>1</v>
      </c>
      <c r="C4" s="26" t="s">
        <v>2</v>
      </c>
      <c r="D4" s="27"/>
      <c r="E4" s="28"/>
      <c r="F4" s="38" t="s">
        <v>3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56" t="s">
        <v>4</v>
      </c>
      <c r="AT4" s="57"/>
      <c r="AU4" s="58"/>
      <c r="AV4" s="38" t="s">
        <v>7</v>
      </c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26" t="s">
        <v>5</v>
      </c>
      <c r="BL4" s="27"/>
      <c r="BM4" s="28"/>
      <c r="BN4" s="18"/>
      <c r="BO4" s="18"/>
    </row>
    <row r="5" spans="1:67" ht="15" customHeight="1">
      <c r="A5" s="37"/>
      <c r="B5" s="66"/>
      <c r="C5" s="35"/>
      <c r="D5" s="36"/>
      <c r="E5" s="37"/>
      <c r="F5" s="40" t="s">
        <v>6</v>
      </c>
      <c r="G5" s="40"/>
      <c r="H5" s="40"/>
      <c r="I5" s="41" t="s">
        <v>7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3"/>
      <c r="AJ5" s="40" t="s">
        <v>8</v>
      </c>
      <c r="AK5" s="40"/>
      <c r="AL5" s="40"/>
      <c r="AM5" s="38" t="s">
        <v>7</v>
      </c>
      <c r="AN5" s="39"/>
      <c r="AO5" s="39"/>
      <c r="AP5" s="39"/>
      <c r="AQ5" s="39"/>
      <c r="AR5" s="39"/>
      <c r="AS5" s="59"/>
      <c r="AT5" s="60"/>
      <c r="AU5" s="61"/>
      <c r="AV5" s="50" t="s">
        <v>12</v>
      </c>
      <c r="AW5" s="51"/>
      <c r="AX5" s="51"/>
      <c r="AY5" s="32" t="s">
        <v>7</v>
      </c>
      <c r="AZ5" s="32"/>
      <c r="BA5" s="32"/>
      <c r="BB5" s="32" t="s">
        <v>13</v>
      </c>
      <c r="BC5" s="32"/>
      <c r="BD5" s="32"/>
      <c r="BE5" s="32" t="s">
        <v>14</v>
      </c>
      <c r="BF5" s="32"/>
      <c r="BG5" s="32"/>
      <c r="BH5" s="40" t="s">
        <v>15</v>
      </c>
      <c r="BI5" s="40"/>
      <c r="BJ5" s="40"/>
      <c r="BK5" s="35"/>
      <c r="BL5" s="36"/>
      <c r="BM5" s="37"/>
      <c r="BN5" s="18"/>
      <c r="BO5" s="18"/>
    </row>
    <row r="6" spans="1:67" ht="15" customHeight="1">
      <c r="A6" s="37"/>
      <c r="B6" s="66"/>
      <c r="C6" s="35"/>
      <c r="D6" s="36"/>
      <c r="E6" s="37"/>
      <c r="F6" s="40"/>
      <c r="G6" s="40"/>
      <c r="H6" s="40"/>
      <c r="I6" s="26" t="s">
        <v>9</v>
      </c>
      <c r="J6" s="27"/>
      <c r="K6" s="28"/>
      <c r="L6" s="26" t="s">
        <v>10</v>
      </c>
      <c r="M6" s="27"/>
      <c r="N6" s="28"/>
      <c r="O6" s="26" t="s">
        <v>23</v>
      </c>
      <c r="P6" s="27"/>
      <c r="Q6" s="28"/>
      <c r="R6" s="26" t="s">
        <v>11</v>
      </c>
      <c r="S6" s="27"/>
      <c r="T6" s="28"/>
      <c r="U6" s="26" t="s">
        <v>22</v>
      </c>
      <c r="V6" s="27"/>
      <c r="W6" s="28"/>
      <c r="X6" s="26" t="s">
        <v>24</v>
      </c>
      <c r="Y6" s="27"/>
      <c r="Z6" s="28"/>
      <c r="AA6" s="26" t="s">
        <v>28</v>
      </c>
      <c r="AB6" s="27"/>
      <c r="AC6" s="28"/>
      <c r="AD6" s="44" t="s">
        <v>29</v>
      </c>
      <c r="AE6" s="45"/>
      <c r="AF6" s="46"/>
      <c r="AG6" s="26" t="s">
        <v>27</v>
      </c>
      <c r="AH6" s="27"/>
      <c r="AI6" s="28"/>
      <c r="AJ6" s="40"/>
      <c r="AK6" s="40"/>
      <c r="AL6" s="40"/>
      <c r="AM6" s="26" t="s">
        <v>25</v>
      </c>
      <c r="AN6" s="27"/>
      <c r="AO6" s="28"/>
      <c r="AP6" s="26" t="s">
        <v>26</v>
      </c>
      <c r="AQ6" s="27"/>
      <c r="AR6" s="28"/>
      <c r="AS6" s="59"/>
      <c r="AT6" s="60"/>
      <c r="AU6" s="61"/>
      <c r="AV6" s="52"/>
      <c r="AW6" s="53"/>
      <c r="AX6" s="53"/>
      <c r="AY6" s="32" t="s">
        <v>16</v>
      </c>
      <c r="AZ6" s="32"/>
      <c r="BA6" s="32"/>
      <c r="BB6" s="32"/>
      <c r="BC6" s="32"/>
      <c r="BD6" s="32"/>
      <c r="BE6" s="32"/>
      <c r="BF6" s="32"/>
      <c r="BG6" s="32"/>
      <c r="BH6" s="40"/>
      <c r="BI6" s="40"/>
      <c r="BJ6" s="40"/>
      <c r="BK6" s="35"/>
      <c r="BL6" s="36"/>
      <c r="BM6" s="37"/>
      <c r="BN6" s="18"/>
      <c r="BO6" s="18"/>
    </row>
    <row r="7" spans="1:67" ht="168" customHeight="1">
      <c r="A7" s="37"/>
      <c r="B7" s="66"/>
      <c r="C7" s="29"/>
      <c r="D7" s="30"/>
      <c r="E7" s="31"/>
      <c r="F7" s="40"/>
      <c r="G7" s="40"/>
      <c r="H7" s="40"/>
      <c r="I7" s="29"/>
      <c r="J7" s="30"/>
      <c r="K7" s="31"/>
      <c r="L7" s="29"/>
      <c r="M7" s="30"/>
      <c r="N7" s="31"/>
      <c r="O7" s="29"/>
      <c r="P7" s="30"/>
      <c r="Q7" s="31"/>
      <c r="R7" s="29"/>
      <c r="S7" s="30"/>
      <c r="T7" s="31"/>
      <c r="U7" s="29"/>
      <c r="V7" s="30"/>
      <c r="W7" s="31"/>
      <c r="X7" s="29"/>
      <c r="Y7" s="30"/>
      <c r="Z7" s="31"/>
      <c r="AA7" s="29"/>
      <c r="AB7" s="30"/>
      <c r="AC7" s="31"/>
      <c r="AD7" s="47"/>
      <c r="AE7" s="48"/>
      <c r="AF7" s="49"/>
      <c r="AG7" s="29"/>
      <c r="AH7" s="30"/>
      <c r="AI7" s="31"/>
      <c r="AJ7" s="40"/>
      <c r="AK7" s="40"/>
      <c r="AL7" s="40"/>
      <c r="AM7" s="29"/>
      <c r="AN7" s="30"/>
      <c r="AO7" s="31"/>
      <c r="AP7" s="29"/>
      <c r="AQ7" s="30"/>
      <c r="AR7" s="31"/>
      <c r="AS7" s="62"/>
      <c r="AT7" s="63"/>
      <c r="AU7" s="64"/>
      <c r="AV7" s="54"/>
      <c r="AW7" s="55"/>
      <c r="AX7" s="55"/>
      <c r="AY7" s="32"/>
      <c r="AZ7" s="32"/>
      <c r="BA7" s="32"/>
      <c r="BB7" s="32"/>
      <c r="BC7" s="32"/>
      <c r="BD7" s="32"/>
      <c r="BE7" s="32"/>
      <c r="BF7" s="32"/>
      <c r="BG7" s="32"/>
      <c r="BH7" s="40"/>
      <c r="BI7" s="40"/>
      <c r="BJ7" s="40"/>
      <c r="BK7" s="29"/>
      <c r="BL7" s="30"/>
      <c r="BM7" s="31"/>
      <c r="BN7" s="18"/>
      <c r="BO7" s="18"/>
    </row>
    <row r="8" spans="1:67" ht="33.75">
      <c r="A8" s="31"/>
      <c r="B8" s="6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2" t="s">
        <v>17</v>
      </c>
      <c r="AE8" s="22" t="s">
        <v>18</v>
      </c>
      <c r="AF8" s="22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5">
        <v>1</v>
      </c>
      <c r="B10" s="24" t="s">
        <v>30</v>
      </c>
      <c r="C10" s="7">
        <f>F10+AJ10</f>
        <v>22165.1</v>
      </c>
      <c r="D10" s="8">
        <f aca="true" t="shared" si="0" ref="D10:D21">G10+AK10</f>
        <v>4349.4</v>
      </c>
      <c r="E10" s="2">
        <f>D10/C10*100</f>
        <v>19.622740253822453</v>
      </c>
      <c r="F10" s="2">
        <v>1493</v>
      </c>
      <c r="G10" s="2">
        <v>450.4</v>
      </c>
      <c r="H10" s="2">
        <f>G10/F10*100</f>
        <v>30.16744809109176</v>
      </c>
      <c r="I10" s="2">
        <v>140.5</v>
      </c>
      <c r="J10" s="2">
        <v>75</v>
      </c>
      <c r="K10" s="2">
        <f aca="true" t="shared" si="1" ref="K10:K22">J10/I10*100</f>
        <v>53.380782918149464</v>
      </c>
      <c r="L10" s="2">
        <v>55.7</v>
      </c>
      <c r="M10" s="2">
        <v>57.6</v>
      </c>
      <c r="N10" s="2">
        <f>M10/L10*100</f>
        <v>103.41113105924595</v>
      </c>
      <c r="O10" s="2">
        <v>166.8</v>
      </c>
      <c r="P10" s="2">
        <v>12.8</v>
      </c>
      <c r="Q10" s="2">
        <f>P10/O10*100</f>
        <v>7.673860911270983</v>
      </c>
      <c r="R10" s="2">
        <v>866</v>
      </c>
      <c r="S10" s="2">
        <v>165</v>
      </c>
      <c r="T10" s="2">
        <f>S10/R10*100</f>
        <v>19.053117782909933</v>
      </c>
      <c r="U10" s="2"/>
      <c r="V10" s="2"/>
      <c r="W10" s="2" t="e">
        <f>V10/U10*100</f>
        <v>#DIV/0!</v>
      </c>
      <c r="X10" s="2">
        <v>23.9</v>
      </c>
      <c r="Y10" s="2">
        <v>18.9</v>
      </c>
      <c r="Z10" s="2">
        <f>Y10/X10*100</f>
        <v>79.07949790794979</v>
      </c>
      <c r="AA10" s="2"/>
      <c r="AB10" s="2"/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/>
      <c r="AH10" s="2"/>
      <c r="AI10" s="2" t="e">
        <v>#DIV/0!</v>
      </c>
      <c r="AJ10" s="69">
        <v>20672.1</v>
      </c>
      <c r="AK10" s="2">
        <v>3899</v>
      </c>
      <c r="AL10" s="2">
        <f>AK10/AJ10*100</f>
        <v>18.86117036972538</v>
      </c>
      <c r="AM10" s="2">
        <v>1581.1</v>
      </c>
      <c r="AN10" s="2">
        <v>925.4</v>
      </c>
      <c r="AO10" s="2">
        <f>AN10/AM10*100</f>
        <v>58.5288723040921</v>
      </c>
      <c r="AP10" s="2">
        <v>397.9</v>
      </c>
      <c r="AQ10" s="2">
        <v>97</v>
      </c>
      <c r="AR10" s="2">
        <f>AQ10/AP10*100</f>
        <v>24.377984418195528</v>
      </c>
      <c r="AS10" s="19">
        <v>22765.8</v>
      </c>
      <c r="AT10" s="2">
        <v>4349.5</v>
      </c>
      <c r="AU10" s="2">
        <f>AT10/AS10*100</f>
        <v>19.105412504721997</v>
      </c>
      <c r="AV10" s="20">
        <v>1288.3</v>
      </c>
      <c r="AW10" s="2">
        <v>684.9</v>
      </c>
      <c r="AX10" s="2">
        <f>AW10/AV10*100</f>
        <v>53.163083132810684</v>
      </c>
      <c r="AY10" s="20">
        <v>1276.4</v>
      </c>
      <c r="AZ10" s="2">
        <v>679</v>
      </c>
      <c r="BA10" s="2">
        <f>AZ10/AY10*100</f>
        <v>53.19649012848636</v>
      </c>
      <c r="BB10" s="2">
        <v>412.4</v>
      </c>
      <c r="BC10" s="2">
        <v>138</v>
      </c>
      <c r="BD10" s="2">
        <f>BC10/BB10*100</f>
        <v>33.462657613967025</v>
      </c>
      <c r="BE10" s="20">
        <v>563.5</v>
      </c>
      <c r="BF10" s="2">
        <v>193.5</v>
      </c>
      <c r="BG10" s="2">
        <f>BF10/BE10*100</f>
        <v>34.338952972493345</v>
      </c>
      <c r="BH10" s="20">
        <v>20333.3</v>
      </c>
      <c r="BI10" s="2">
        <v>3243.1</v>
      </c>
      <c r="BJ10" s="2">
        <f>BI10/BH10*100</f>
        <v>15.9496982781939</v>
      </c>
      <c r="BK10" s="19">
        <v>-100.7</v>
      </c>
      <c r="BL10" s="19">
        <f aca="true" t="shared" si="2" ref="BL10:BL21">D10-AT10</f>
        <v>-0.1000000000003638</v>
      </c>
      <c r="BM10" s="2">
        <f>BL10/BK10*100</f>
        <v>0.09930486593879226</v>
      </c>
      <c r="BN10" s="9"/>
      <c r="BO10" s="10"/>
    </row>
    <row r="11" spans="1:67" ht="15">
      <c r="A11" s="25">
        <v>2</v>
      </c>
      <c r="B11" s="24" t="s">
        <v>31</v>
      </c>
      <c r="C11" s="7">
        <f aca="true" t="shared" si="3" ref="C11:C21">F11+AJ11</f>
        <v>3347.6</v>
      </c>
      <c r="D11" s="8">
        <f t="shared" si="0"/>
        <v>1617.3000000000002</v>
      </c>
      <c r="E11" s="2">
        <f aca="true" t="shared" si="4" ref="E11:E21">D11/C11*100</f>
        <v>48.31222368263832</v>
      </c>
      <c r="F11" s="2">
        <v>875.5</v>
      </c>
      <c r="G11" s="2">
        <v>517.4</v>
      </c>
      <c r="H11" s="2">
        <f aca="true" t="shared" si="5" ref="H11:H21">G11/F11*100</f>
        <v>59.09765848086808</v>
      </c>
      <c r="I11" s="2">
        <v>75.5</v>
      </c>
      <c r="J11" s="2">
        <v>40.7</v>
      </c>
      <c r="K11" s="2">
        <f t="shared" si="1"/>
        <v>53.90728476821193</v>
      </c>
      <c r="L11" s="2">
        <v>15</v>
      </c>
      <c r="M11" s="2">
        <v>45.7</v>
      </c>
      <c r="N11" s="2">
        <f aca="true" t="shared" si="6" ref="N11:N21">M11/L11*100</f>
        <v>304.6666666666667</v>
      </c>
      <c r="O11" s="2">
        <v>52.9</v>
      </c>
      <c r="P11" s="2">
        <v>4.8</v>
      </c>
      <c r="Q11" s="2">
        <f aca="true" t="shared" si="7" ref="Q11:Q21">P11/O11*100</f>
        <v>9.073724007561438</v>
      </c>
      <c r="R11" s="2">
        <v>421</v>
      </c>
      <c r="S11" s="2">
        <v>266.5</v>
      </c>
      <c r="T11" s="2">
        <f aca="true" t="shared" si="8" ref="T11:T21">S11/R11*100</f>
        <v>63.30166270783848</v>
      </c>
      <c r="U11" s="2"/>
      <c r="V11" s="2"/>
      <c r="W11" s="2" t="e">
        <f>V11/U11*100</f>
        <v>#DIV/0!</v>
      </c>
      <c r="X11" s="2">
        <v>72</v>
      </c>
      <c r="Y11" s="2">
        <v>20</v>
      </c>
      <c r="Z11" s="2">
        <f aca="true" t="shared" si="9" ref="Z11:Z23">Y11/X11*100</f>
        <v>27.77777777777778</v>
      </c>
      <c r="AA11" s="2"/>
      <c r="AB11" s="2"/>
      <c r="AC11" s="2" t="e">
        <f aca="true" t="shared" si="10" ref="AC11:AC21">AB11/AA11*100</f>
        <v>#DIV/0!</v>
      </c>
      <c r="AD11" s="2">
        <v>0</v>
      </c>
      <c r="AE11" s="2">
        <v>0</v>
      </c>
      <c r="AF11" s="2" t="e">
        <f aca="true" t="shared" si="11" ref="AF11:AF21">AE11/AD11*100</f>
        <v>#DIV/0!</v>
      </c>
      <c r="AG11" s="2"/>
      <c r="AH11" s="2"/>
      <c r="AI11" s="2" t="e">
        <v>#DIV/0!</v>
      </c>
      <c r="AJ11" s="70">
        <v>2472.1</v>
      </c>
      <c r="AK11" s="2">
        <v>1099.9</v>
      </c>
      <c r="AL11" s="2">
        <f aca="true" t="shared" si="12" ref="AL11:AL21">AK11/AJ11*100</f>
        <v>44.49253670968004</v>
      </c>
      <c r="AM11" s="2">
        <v>1156.6</v>
      </c>
      <c r="AN11" s="2">
        <v>676.9</v>
      </c>
      <c r="AO11" s="2">
        <f aca="true" t="shared" si="13" ref="AO11:AO21">AN11/AM11*100</f>
        <v>58.52498703095279</v>
      </c>
      <c r="AP11" s="2">
        <v>562.3</v>
      </c>
      <c r="AQ11" s="2">
        <v>298</v>
      </c>
      <c r="AR11" s="2">
        <f aca="true" t="shared" si="14" ref="AR11:AR21">AQ11/AP11*100</f>
        <v>52.996621020807396</v>
      </c>
      <c r="AS11" s="19">
        <v>3899.8</v>
      </c>
      <c r="AT11" s="2">
        <v>1408.1</v>
      </c>
      <c r="AU11" s="2">
        <f aca="true" t="shared" si="15" ref="AU11:AU21">AT11/AS11*100</f>
        <v>36.10697984512026</v>
      </c>
      <c r="AV11" s="21">
        <v>1082.2</v>
      </c>
      <c r="AW11" s="2">
        <v>626.7</v>
      </c>
      <c r="AX11" s="2">
        <f aca="true" t="shared" si="16" ref="AX11:AX21">AW11/AV11*100</f>
        <v>57.909813343189796</v>
      </c>
      <c r="AY11" s="20">
        <v>1076.9</v>
      </c>
      <c r="AZ11" s="2">
        <v>621.9</v>
      </c>
      <c r="BA11" s="2">
        <f aca="true" t="shared" si="17" ref="BA11:BA22">AZ11/AY11*100</f>
        <v>57.74909462345621</v>
      </c>
      <c r="BB11" s="2">
        <v>936.7</v>
      </c>
      <c r="BC11" s="2">
        <v>268.4</v>
      </c>
      <c r="BD11" s="2">
        <f aca="true" t="shared" si="18" ref="BD11:BD21">BC11/BB11*100</f>
        <v>28.65378456282694</v>
      </c>
      <c r="BE11" s="20">
        <v>118.3</v>
      </c>
      <c r="BF11" s="2">
        <v>73.2</v>
      </c>
      <c r="BG11" s="2">
        <f aca="true" t="shared" si="19" ref="BG11:BG21">BF11/BE11*100</f>
        <v>61.87658495350803</v>
      </c>
      <c r="BH11" s="20">
        <v>1693.2</v>
      </c>
      <c r="BI11" s="2">
        <v>395.6</v>
      </c>
      <c r="BJ11" s="2">
        <f aca="true" t="shared" si="20" ref="BJ11:BJ21">BI11/BH11*100</f>
        <v>23.3640444129459</v>
      </c>
      <c r="BK11" s="19">
        <v>-61</v>
      </c>
      <c r="BL11" s="19">
        <f t="shared" si="2"/>
        <v>209.20000000000027</v>
      </c>
      <c r="BM11" s="2">
        <f aca="true" t="shared" si="21" ref="BM11:BM21">BL11/BK11*100</f>
        <v>-342.9508196721316</v>
      </c>
      <c r="BN11" s="9"/>
      <c r="BO11" s="10"/>
    </row>
    <row r="12" spans="1:67" ht="15">
      <c r="A12" s="25">
        <v>3</v>
      </c>
      <c r="B12" s="24" t="s">
        <v>32</v>
      </c>
      <c r="C12" s="7">
        <f t="shared" si="3"/>
        <v>2386</v>
      </c>
      <c r="D12" s="8">
        <f t="shared" si="0"/>
        <v>1203.8</v>
      </c>
      <c r="E12" s="2">
        <f t="shared" si="4"/>
        <v>50.45264040234703</v>
      </c>
      <c r="F12" s="2">
        <v>792.3</v>
      </c>
      <c r="G12" s="2">
        <v>336.8</v>
      </c>
      <c r="H12" s="2">
        <f t="shared" si="5"/>
        <v>42.50915057427743</v>
      </c>
      <c r="I12" s="2">
        <v>63</v>
      </c>
      <c r="J12" s="2">
        <v>36.7</v>
      </c>
      <c r="K12" s="2">
        <f t="shared" si="1"/>
        <v>58.25396825396826</v>
      </c>
      <c r="L12" s="2">
        <v>63</v>
      </c>
      <c r="M12" s="2">
        <v>32.2</v>
      </c>
      <c r="N12" s="2">
        <f t="shared" si="6"/>
        <v>51.11111111111112</v>
      </c>
      <c r="O12" s="2">
        <v>36.8</v>
      </c>
      <c r="P12" s="2">
        <v>3.4</v>
      </c>
      <c r="Q12" s="2">
        <f t="shared" si="7"/>
        <v>9.23913043478261</v>
      </c>
      <c r="R12" s="16">
        <v>307</v>
      </c>
      <c r="S12" s="2">
        <v>71.7</v>
      </c>
      <c r="T12" s="2">
        <f t="shared" si="8"/>
        <v>23.355048859934854</v>
      </c>
      <c r="U12" s="2"/>
      <c r="V12" s="2"/>
      <c r="W12" s="2" t="e">
        <f aca="true" t="shared" si="22" ref="W12:W21">V12/U12*100</f>
        <v>#DIV/0!</v>
      </c>
      <c r="X12" s="2">
        <v>61.2</v>
      </c>
      <c r="Y12" s="2">
        <v>36.6</v>
      </c>
      <c r="Z12" s="2">
        <f t="shared" si="9"/>
        <v>59.80392156862745</v>
      </c>
      <c r="AA12" s="2"/>
      <c r="AB12" s="2"/>
      <c r="AC12" s="2" t="e">
        <f t="shared" si="10"/>
        <v>#DIV/0!</v>
      </c>
      <c r="AD12" s="2">
        <v>9.4</v>
      </c>
      <c r="AE12" s="2">
        <v>9.4</v>
      </c>
      <c r="AF12" s="2">
        <f>AE12/AD12*100</f>
        <v>100</v>
      </c>
      <c r="AG12" s="2"/>
      <c r="AH12" s="2"/>
      <c r="AI12" s="2" t="e">
        <v>#DIV/0!</v>
      </c>
      <c r="AJ12" s="70">
        <v>1593.7</v>
      </c>
      <c r="AK12" s="2">
        <v>867</v>
      </c>
      <c r="AL12" s="2">
        <f t="shared" si="12"/>
        <v>54.40170672021083</v>
      </c>
      <c r="AM12" s="2">
        <v>868.4</v>
      </c>
      <c r="AN12" s="2">
        <v>508.3</v>
      </c>
      <c r="AO12" s="2">
        <f t="shared" si="13"/>
        <v>58.532934131736525</v>
      </c>
      <c r="AP12" s="2">
        <v>306.1</v>
      </c>
      <c r="AQ12" s="2">
        <v>115</v>
      </c>
      <c r="AR12" s="2">
        <f t="shared" si="14"/>
        <v>37.569421757595556</v>
      </c>
      <c r="AS12" s="2">
        <v>2918.2</v>
      </c>
      <c r="AT12" s="2">
        <v>1077</v>
      </c>
      <c r="AU12" s="2">
        <f t="shared" si="15"/>
        <v>36.90631211020492</v>
      </c>
      <c r="AV12" s="21">
        <v>1005.8</v>
      </c>
      <c r="AW12" s="2">
        <v>555.2</v>
      </c>
      <c r="AX12" s="2">
        <f t="shared" si="16"/>
        <v>55.19984092264865</v>
      </c>
      <c r="AY12" s="20">
        <v>1001.9</v>
      </c>
      <c r="AZ12" s="2">
        <v>551.8</v>
      </c>
      <c r="BA12" s="2">
        <f t="shared" si="17"/>
        <v>55.075356822038124</v>
      </c>
      <c r="BB12" s="2">
        <v>498.1</v>
      </c>
      <c r="BC12" s="2">
        <v>155.6</v>
      </c>
      <c r="BD12" s="2">
        <f t="shared" si="18"/>
        <v>31.238707086930333</v>
      </c>
      <c r="BE12" s="20">
        <v>301</v>
      </c>
      <c r="BF12" s="2">
        <v>184</v>
      </c>
      <c r="BG12" s="2">
        <f t="shared" si="19"/>
        <v>61.12956810631229</v>
      </c>
      <c r="BH12" s="20">
        <v>540.7</v>
      </c>
      <c r="BI12" s="2">
        <v>136.9</v>
      </c>
      <c r="BJ12" s="2">
        <f t="shared" si="20"/>
        <v>25.31903088588866</v>
      </c>
      <c r="BK12" s="19">
        <v>-32.1</v>
      </c>
      <c r="BL12" s="19">
        <f t="shared" si="2"/>
        <v>126.79999999999995</v>
      </c>
      <c r="BM12" s="2">
        <f t="shared" si="21"/>
        <v>-395.0155763239874</v>
      </c>
      <c r="BN12" s="9"/>
      <c r="BO12" s="10"/>
    </row>
    <row r="13" spans="1:67" ht="15" customHeight="1">
      <c r="A13" s="25">
        <v>4</v>
      </c>
      <c r="B13" s="24" t="s">
        <v>33</v>
      </c>
      <c r="C13" s="7">
        <f t="shared" si="3"/>
        <v>2698</v>
      </c>
      <c r="D13" s="8">
        <f t="shared" si="0"/>
        <v>1590.3</v>
      </c>
      <c r="E13" s="2">
        <f t="shared" si="4"/>
        <v>58.943661971830984</v>
      </c>
      <c r="F13" s="2">
        <v>826.3</v>
      </c>
      <c r="G13" s="2">
        <v>752.8</v>
      </c>
      <c r="H13" s="2">
        <f t="shared" si="5"/>
        <v>91.10492557182621</v>
      </c>
      <c r="I13" s="2">
        <v>70.6</v>
      </c>
      <c r="J13" s="2">
        <v>39.6</v>
      </c>
      <c r="K13" s="2">
        <f t="shared" si="1"/>
        <v>56.09065155807366</v>
      </c>
      <c r="L13" s="2">
        <v>260.5</v>
      </c>
      <c r="M13" s="2">
        <v>541.6</v>
      </c>
      <c r="N13" s="2">
        <f t="shared" si="6"/>
        <v>207.90786948176586</v>
      </c>
      <c r="O13" s="2">
        <v>47.1</v>
      </c>
      <c r="P13" s="2">
        <v>4.4</v>
      </c>
      <c r="Q13" s="2">
        <f t="shared" si="7"/>
        <v>9.341825902335458</v>
      </c>
      <c r="R13" s="2">
        <v>234</v>
      </c>
      <c r="S13" s="2">
        <v>56.6</v>
      </c>
      <c r="T13" s="2">
        <f t="shared" si="8"/>
        <v>24.188034188034187</v>
      </c>
      <c r="U13" s="2"/>
      <c r="V13" s="2"/>
      <c r="W13" s="2" t="e">
        <f t="shared" si="22"/>
        <v>#DIV/0!</v>
      </c>
      <c r="X13" s="2">
        <v>57.5</v>
      </c>
      <c r="Y13" s="2">
        <v>6.6</v>
      </c>
      <c r="Z13" s="2">
        <f t="shared" si="9"/>
        <v>11.478260869565217</v>
      </c>
      <c r="AA13" s="2"/>
      <c r="AB13" s="2"/>
      <c r="AC13" s="2" t="e">
        <f t="shared" si="10"/>
        <v>#DIV/0!</v>
      </c>
      <c r="AD13" s="2">
        <v>0</v>
      </c>
      <c r="AE13" s="2">
        <v>0</v>
      </c>
      <c r="AF13" s="2" t="e">
        <f t="shared" si="11"/>
        <v>#DIV/0!</v>
      </c>
      <c r="AG13" s="2"/>
      <c r="AH13" s="2"/>
      <c r="AI13" s="2" t="e">
        <v>#DIV/0!</v>
      </c>
      <c r="AJ13" s="69">
        <v>1871.7</v>
      </c>
      <c r="AK13" s="2">
        <v>837.5</v>
      </c>
      <c r="AL13" s="2">
        <f t="shared" si="12"/>
        <v>44.745418603408666</v>
      </c>
      <c r="AM13" s="2">
        <v>1186.8</v>
      </c>
      <c r="AN13" s="2">
        <v>694.7</v>
      </c>
      <c r="AO13" s="2">
        <f t="shared" si="13"/>
        <v>58.53555780249411</v>
      </c>
      <c r="AP13" s="2">
        <v>368.5</v>
      </c>
      <c r="AQ13" s="2">
        <v>0</v>
      </c>
      <c r="AR13" s="2">
        <f t="shared" si="14"/>
        <v>0</v>
      </c>
      <c r="AS13" s="2">
        <v>3305.3</v>
      </c>
      <c r="AT13" s="2">
        <v>1169.9</v>
      </c>
      <c r="AU13" s="2">
        <f t="shared" si="15"/>
        <v>35.39466916770036</v>
      </c>
      <c r="AV13" s="21">
        <v>1106.7</v>
      </c>
      <c r="AW13" s="2">
        <v>579.2</v>
      </c>
      <c r="AX13" s="2">
        <f t="shared" si="16"/>
        <v>52.33577301888498</v>
      </c>
      <c r="AY13" s="20">
        <v>1101.6</v>
      </c>
      <c r="AZ13" s="2">
        <v>574.6</v>
      </c>
      <c r="BA13" s="2">
        <f t="shared" si="17"/>
        <v>52.1604938271605</v>
      </c>
      <c r="BB13" s="2">
        <v>325.7</v>
      </c>
      <c r="BC13" s="2">
        <v>65</v>
      </c>
      <c r="BD13" s="2">
        <f t="shared" si="18"/>
        <v>19.95701565858152</v>
      </c>
      <c r="BE13" s="20">
        <v>220.2</v>
      </c>
      <c r="BF13" s="2">
        <v>142.5</v>
      </c>
      <c r="BG13" s="2">
        <f t="shared" si="19"/>
        <v>64.71389645776567</v>
      </c>
      <c r="BH13" s="20">
        <v>1581.2</v>
      </c>
      <c r="BI13" s="2">
        <v>352.1</v>
      </c>
      <c r="BJ13" s="2">
        <f t="shared" si="20"/>
        <v>22.267897799139895</v>
      </c>
      <c r="BK13" s="19">
        <v>-107.4</v>
      </c>
      <c r="BL13" s="19">
        <f t="shared" si="2"/>
        <v>420.39999999999986</v>
      </c>
      <c r="BM13" s="2">
        <f t="shared" si="21"/>
        <v>-391.4338919925511</v>
      </c>
      <c r="BN13" s="9"/>
      <c r="BO13" s="10"/>
    </row>
    <row r="14" spans="1:67" ht="15">
      <c r="A14" s="25">
        <v>5</v>
      </c>
      <c r="B14" s="24" t="s">
        <v>34</v>
      </c>
      <c r="C14" s="7">
        <f t="shared" si="3"/>
        <v>12594.6</v>
      </c>
      <c r="D14" s="8">
        <f t="shared" si="0"/>
        <v>6450.2</v>
      </c>
      <c r="E14" s="2">
        <f t="shared" si="4"/>
        <v>51.214012354501136</v>
      </c>
      <c r="F14" s="2">
        <v>6976.3</v>
      </c>
      <c r="G14" s="2">
        <v>3560</v>
      </c>
      <c r="H14" s="2">
        <f t="shared" si="5"/>
        <v>51.029915571291376</v>
      </c>
      <c r="I14" s="2">
        <v>1829.3</v>
      </c>
      <c r="J14" s="2">
        <v>952.4</v>
      </c>
      <c r="K14" s="2">
        <f t="shared" si="1"/>
        <v>52.06363089706445</v>
      </c>
      <c r="L14" s="2">
        <v>480.3</v>
      </c>
      <c r="M14" s="2">
        <v>522.6</v>
      </c>
      <c r="N14" s="2">
        <f t="shared" si="6"/>
        <v>108.80699562773266</v>
      </c>
      <c r="O14" s="2">
        <v>941.8</v>
      </c>
      <c r="P14" s="2">
        <v>41.3</v>
      </c>
      <c r="Q14" s="2">
        <f t="shared" si="7"/>
        <v>4.385219791887874</v>
      </c>
      <c r="R14" s="2">
        <v>2917</v>
      </c>
      <c r="S14" s="2">
        <v>1645.6</v>
      </c>
      <c r="T14" s="2">
        <f t="shared" si="8"/>
        <v>56.414124100102846</v>
      </c>
      <c r="U14" s="2"/>
      <c r="V14" s="2"/>
      <c r="W14" s="2" t="e">
        <f t="shared" si="22"/>
        <v>#DIV/0!</v>
      </c>
      <c r="X14" s="2">
        <v>16.7</v>
      </c>
      <c r="Y14" s="2">
        <v>0.8</v>
      </c>
      <c r="Z14" s="2">
        <f t="shared" si="9"/>
        <v>4.790419161676647</v>
      </c>
      <c r="AA14" s="2"/>
      <c r="AB14" s="2"/>
      <c r="AC14" s="2" t="e">
        <f t="shared" si="10"/>
        <v>#DIV/0!</v>
      </c>
      <c r="AD14" s="2">
        <v>15</v>
      </c>
      <c r="AE14" s="2">
        <v>7.9</v>
      </c>
      <c r="AF14" s="2">
        <f t="shared" si="11"/>
        <v>52.66666666666667</v>
      </c>
      <c r="AG14" s="2"/>
      <c r="AH14" s="2"/>
      <c r="AI14" s="2" t="e">
        <v>#DIV/0!</v>
      </c>
      <c r="AJ14" s="69">
        <v>5618.3</v>
      </c>
      <c r="AK14" s="2">
        <v>2890.2</v>
      </c>
      <c r="AL14" s="2">
        <f t="shared" si="12"/>
        <v>51.44260719434703</v>
      </c>
      <c r="AM14" s="2">
        <v>2950.8</v>
      </c>
      <c r="AN14" s="2">
        <v>1727.1</v>
      </c>
      <c r="AO14" s="2">
        <f t="shared" si="13"/>
        <v>58.52989019926799</v>
      </c>
      <c r="AP14" s="2">
        <v>318.9</v>
      </c>
      <c r="AQ14" s="2">
        <v>0</v>
      </c>
      <c r="AR14" s="2">
        <f t="shared" si="14"/>
        <v>0</v>
      </c>
      <c r="AS14" s="2">
        <v>12594.6</v>
      </c>
      <c r="AT14" s="2">
        <v>5744.1</v>
      </c>
      <c r="AU14" s="2">
        <f t="shared" si="15"/>
        <v>45.607641370111004</v>
      </c>
      <c r="AV14" s="21">
        <v>2623.8</v>
      </c>
      <c r="AW14" s="2">
        <v>1241.1</v>
      </c>
      <c r="AX14" s="2">
        <f t="shared" si="16"/>
        <v>47.3016235993597</v>
      </c>
      <c r="AY14" s="20">
        <v>2576.7</v>
      </c>
      <c r="AZ14" s="2">
        <v>1223.9</v>
      </c>
      <c r="BA14" s="2">
        <f t="shared" si="17"/>
        <v>47.49873869678271</v>
      </c>
      <c r="BB14" s="2">
        <v>2330.6</v>
      </c>
      <c r="BC14" s="2">
        <v>474.3</v>
      </c>
      <c r="BD14" s="2">
        <f t="shared" si="18"/>
        <v>20.35098257959324</v>
      </c>
      <c r="BE14" s="20">
        <v>2953.6</v>
      </c>
      <c r="BF14" s="2">
        <v>1324.1</v>
      </c>
      <c r="BG14" s="2">
        <f t="shared" si="19"/>
        <v>44.83003791982665</v>
      </c>
      <c r="BH14" s="20">
        <v>3048.2</v>
      </c>
      <c r="BI14" s="2">
        <v>1197.1</v>
      </c>
      <c r="BJ14" s="2">
        <f t="shared" si="20"/>
        <v>39.27235745685979</v>
      </c>
      <c r="BK14" s="19">
        <v>0</v>
      </c>
      <c r="BL14" s="19">
        <f t="shared" si="2"/>
        <v>706.0999999999995</v>
      </c>
      <c r="BM14" s="2" t="e">
        <f t="shared" si="21"/>
        <v>#DIV/0!</v>
      </c>
      <c r="BN14" s="9"/>
      <c r="BO14" s="10"/>
    </row>
    <row r="15" spans="1:67" ht="15">
      <c r="A15" s="25">
        <v>6</v>
      </c>
      <c r="B15" s="24" t="s">
        <v>41</v>
      </c>
      <c r="C15" s="7">
        <f t="shared" si="3"/>
        <v>4481.2</v>
      </c>
      <c r="D15" s="8">
        <f t="shared" si="0"/>
        <v>2441.7</v>
      </c>
      <c r="E15" s="2">
        <f t="shared" si="4"/>
        <v>54.48763724002499</v>
      </c>
      <c r="F15" s="2">
        <v>878</v>
      </c>
      <c r="G15" s="2">
        <v>231</v>
      </c>
      <c r="H15" s="2">
        <f t="shared" si="5"/>
        <v>26.30979498861048</v>
      </c>
      <c r="I15" s="2">
        <v>50</v>
      </c>
      <c r="J15" s="2">
        <v>12.8</v>
      </c>
      <c r="K15" s="2">
        <f t="shared" si="1"/>
        <v>25.6</v>
      </c>
      <c r="L15" s="2">
        <v>6.5</v>
      </c>
      <c r="M15" s="2">
        <v>5.7</v>
      </c>
      <c r="N15" s="2">
        <f t="shared" si="6"/>
        <v>87.6923076923077</v>
      </c>
      <c r="O15" s="2">
        <v>65.6</v>
      </c>
      <c r="P15" s="2">
        <v>4.1</v>
      </c>
      <c r="Q15" s="2">
        <f t="shared" si="7"/>
        <v>6.25</v>
      </c>
      <c r="R15" s="2">
        <v>538</v>
      </c>
      <c r="S15" s="2">
        <v>75.9</v>
      </c>
      <c r="T15" s="2">
        <f t="shared" si="8"/>
        <v>14.107806691449815</v>
      </c>
      <c r="U15" s="2"/>
      <c r="V15" s="2"/>
      <c r="W15" s="2" t="e">
        <f t="shared" si="22"/>
        <v>#DIV/0!</v>
      </c>
      <c r="X15" s="2">
        <v>42.8</v>
      </c>
      <c r="Y15" s="2">
        <v>30.4</v>
      </c>
      <c r="Z15" s="2">
        <f t="shared" si="9"/>
        <v>71.02803738317756</v>
      </c>
      <c r="AA15" s="2"/>
      <c r="AB15" s="2"/>
      <c r="AC15" s="2" t="e">
        <f t="shared" si="10"/>
        <v>#DIV/0!</v>
      </c>
      <c r="AD15" s="2">
        <v>0</v>
      </c>
      <c r="AE15" s="2">
        <v>0</v>
      </c>
      <c r="AF15" s="2" t="e">
        <f t="shared" si="11"/>
        <v>#DIV/0!</v>
      </c>
      <c r="AG15" s="2"/>
      <c r="AH15" s="2"/>
      <c r="AI15" s="2" t="e">
        <v>#DIV/0!</v>
      </c>
      <c r="AJ15" s="69">
        <v>3603.2</v>
      </c>
      <c r="AK15" s="2">
        <v>2210.7</v>
      </c>
      <c r="AL15" s="2">
        <f t="shared" si="12"/>
        <v>61.353796625222024</v>
      </c>
      <c r="AM15" s="2">
        <v>1441.9</v>
      </c>
      <c r="AN15" s="2">
        <v>844</v>
      </c>
      <c r="AO15" s="2">
        <f t="shared" si="13"/>
        <v>58.53387890977183</v>
      </c>
      <c r="AP15" s="2">
        <v>1102</v>
      </c>
      <c r="AQ15" s="2">
        <v>490</v>
      </c>
      <c r="AR15" s="2">
        <f t="shared" si="14"/>
        <v>44.46460980036298</v>
      </c>
      <c r="AS15" s="2">
        <v>5074.3</v>
      </c>
      <c r="AT15" s="2">
        <v>2484.8</v>
      </c>
      <c r="AU15" s="2">
        <f t="shared" si="15"/>
        <v>48.96833060717734</v>
      </c>
      <c r="AV15" s="21">
        <v>1255.8</v>
      </c>
      <c r="AW15" s="2">
        <v>717.1</v>
      </c>
      <c r="AX15" s="2">
        <f t="shared" si="16"/>
        <v>57.10304188565058</v>
      </c>
      <c r="AY15" s="20">
        <v>1250.2</v>
      </c>
      <c r="AZ15" s="2">
        <v>711.9</v>
      </c>
      <c r="BA15" s="2">
        <f t="shared" si="17"/>
        <v>56.942889137737964</v>
      </c>
      <c r="BB15" s="2">
        <v>379.9</v>
      </c>
      <c r="BC15" s="2">
        <v>98</v>
      </c>
      <c r="BD15" s="2">
        <f t="shared" si="18"/>
        <v>25.796262174256384</v>
      </c>
      <c r="BE15" s="20">
        <v>221</v>
      </c>
      <c r="BF15" s="2">
        <v>143.5</v>
      </c>
      <c r="BG15" s="2">
        <f t="shared" si="19"/>
        <v>64.93212669683258</v>
      </c>
      <c r="BH15" s="20">
        <v>1362.3</v>
      </c>
      <c r="BI15" s="2">
        <v>698.4</v>
      </c>
      <c r="BJ15" s="2">
        <f t="shared" si="20"/>
        <v>51.26624091609777</v>
      </c>
      <c r="BK15" s="19">
        <v>-93.1</v>
      </c>
      <c r="BL15" s="19">
        <f t="shared" si="2"/>
        <v>-43.100000000000364</v>
      </c>
      <c r="BM15" s="2">
        <f t="shared" si="21"/>
        <v>46.29430719656323</v>
      </c>
      <c r="BN15" s="9"/>
      <c r="BO15" s="10"/>
    </row>
    <row r="16" spans="1:67" ht="15">
      <c r="A16" s="25">
        <v>7</v>
      </c>
      <c r="B16" s="24" t="s">
        <v>35</v>
      </c>
      <c r="C16" s="7">
        <f t="shared" si="3"/>
        <v>8556.4</v>
      </c>
      <c r="D16" s="8">
        <f t="shared" si="0"/>
        <v>2186.4</v>
      </c>
      <c r="E16" s="2">
        <f t="shared" si="4"/>
        <v>25.55280258052452</v>
      </c>
      <c r="F16" s="2">
        <v>1293.6</v>
      </c>
      <c r="G16" s="2">
        <v>593.7</v>
      </c>
      <c r="H16" s="2">
        <f t="shared" si="5"/>
        <v>45.89517625231912</v>
      </c>
      <c r="I16" s="2">
        <v>66.3</v>
      </c>
      <c r="J16" s="2">
        <v>18.9</v>
      </c>
      <c r="K16" s="2">
        <f t="shared" si="1"/>
        <v>28.50678733031674</v>
      </c>
      <c r="L16" s="2">
        <v>20.1</v>
      </c>
      <c r="M16" s="2">
        <v>54.5</v>
      </c>
      <c r="N16" s="2">
        <f t="shared" si="6"/>
        <v>271.14427860696514</v>
      </c>
      <c r="O16" s="2">
        <v>47.2</v>
      </c>
      <c r="P16" s="2">
        <v>1.7</v>
      </c>
      <c r="Q16" s="2">
        <f t="shared" si="7"/>
        <v>3.6016949152542366</v>
      </c>
      <c r="R16" s="2">
        <v>751</v>
      </c>
      <c r="S16" s="2">
        <v>211.1</v>
      </c>
      <c r="T16" s="2">
        <f t="shared" si="8"/>
        <v>28.109187749667107</v>
      </c>
      <c r="U16" s="2"/>
      <c r="V16" s="2"/>
      <c r="W16" s="2" t="e">
        <f t="shared" si="22"/>
        <v>#DIV/0!</v>
      </c>
      <c r="X16" s="2">
        <v>54.9</v>
      </c>
      <c r="Y16" s="2">
        <v>26.9</v>
      </c>
      <c r="Z16" s="2">
        <f t="shared" si="9"/>
        <v>48.998178506375226</v>
      </c>
      <c r="AA16" s="2"/>
      <c r="AB16" s="2"/>
      <c r="AC16" s="2" t="e">
        <f t="shared" si="10"/>
        <v>#DIV/0!</v>
      </c>
      <c r="AD16" s="2">
        <v>0</v>
      </c>
      <c r="AE16" s="2">
        <v>0</v>
      </c>
      <c r="AF16" s="2" t="e">
        <f t="shared" si="11"/>
        <v>#DIV/0!</v>
      </c>
      <c r="AG16" s="2"/>
      <c r="AH16" s="2"/>
      <c r="AI16" s="2" t="e">
        <v>#DIV/0!</v>
      </c>
      <c r="AJ16" s="69">
        <v>7262.8</v>
      </c>
      <c r="AK16" s="2">
        <v>1592.7</v>
      </c>
      <c r="AL16" s="2">
        <f t="shared" si="12"/>
        <v>21.929558847827284</v>
      </c>
      <c r="AM16" s="2">
        <v>1246.5</v>
      </c>
      <c r="AN16" s="2">
        <v>729.6</v>
      </c>
      <c r="AO16" s="2">
        <f t="shared" si="13"/>
        <v>58.53188929001204</v>
      </c>
      <c r="AP16" s="2">
        <v>662.8</v>
      </c>
      <c r="AQ16" s="2">
        <v>240</v>
      </c>
      <c r="AR16" s="2">
        <f t="shared" si="14"/>
        <v>36.210018105009055</v>
      </c>
      <c r="AS16" s="2">
        <v>9365.1</v>
      </c>
      <c r="AT16" s="2">
        <v>2071.4</v>
      </c>
      <c r="AU16" s="2">
        <f t="shared" si="15"/>
        <v>22.11829024783505</v>
      </c>
      <c r="AV16" s="21">
        <v>1220.8</v>
      </c>
      <c r="AW16" s="2">
        <v>601.5</v>
      </c>
      <c r="AX16" s="2">
        <f t="shared" si="16"/>
        <v>49.27096985583224</v>
      </c>
      <c r="AY16" s="20">
        <v>1215</v>
      </c>
      <c r="AZ16" s="2">
        <v>596.3</v>
      </c>
      <c r="BA16" s="2">
        <f t="shared" si="17"/>
        <v>49.078189300411516</v>
      </c>
      <c r="BB16" s="2">
        <v>3558.7</v>
      </c>
      <c r="BC16" s="2">
        <v>272.9</v>
      </c>
      <c r="BD16" s="2">
        <f t="shared" si="18"/>
        <v>7.668530643212408</v>
      </c>
      <c r="BE16" s="20">
        <v>742.8</v>
      </c>
      <c r="BF16" s="2">
        <v>550.9</v>
      </c>
      <c r="BG16" s="2">
        <f t="shared" si="19"/>
        <v>74.16532040926225</v>
      </c>
      <c r="BH16" s="20">
        <v>3180</v>
      </c>
      <c r="BI16" s="2">
        <v>556.4</v>
      </c>
      <c r="BJ16" s="2">
        <f t="shared" si="20"/>
        <v>17.49685534591195</v>
      </c>
      <c r="BK16" s="19">
        <v>-249.1</v>
      </c>
      <c r="BL16" s="19">
        <f t="shared" si="2"/>
        <v>115</v>
      </c>
      <c r="BM16" s="2">
        <f t="shared" si="21"/>
        <v>-46.16619831393015</v>
      </c>
      <c r="BN16" s="9"/>
      <c r="BO16" s="10"/>
    </row>
    <row r="17" spans="1:67" ht="15" customHeight="1">
      <c r="A17" s="25">
        <v>8</v>
      </c>
      <c r="B17" s="24" t="s">
        <v>36</v>
      </c>
      <c r="C17" s="7">
        <f t="shared" si="3"/>
        <v>2916.8</v>
      </c>
      <c r="D17" s="8">
        <f t="shared" si="0"/>
        <v>1469</v>
      </c>
      <c r="E17" s="2">
        <f t="shared" si="4"/>
        <v>50.36341195831048</v>
      </c>
      <c r="F17" s="2">
        <v>620.2</v>
      </c>
      <c r="G17" s="2">
        <v>283.3</v>
      </c>
      <c r="H17" s="2">
        <f t="shared" si="5"/>
        <v>45.678813286036764</v>
      </c>
      <c r="I17" s="2">
        <v>67.9</v>
      </c>
      <c r="J17" s="2">
        <v>39.7</v>
      </c>
      <c r="K17" s="2">
        <f t="shared" si="1"/>
        <v>58.46833578792342</v>
      </c>
      <c r="L17" s="2">
        <v>8</v>
      </c>
      <c r="M17" s="2">
        <v>9.5</v>
      </c>
      <c r="N17" s="2">
        <f t="shared" si="6"/>
        <v>118.75</v>
      </c>
      <c r="O17" s="2">
        <v>28.7</v>
      </c>
      <c r="P17" s="2">
        <v>2.7</v>
      </c>
      <c r="Q17" s="2">
        <f t="shared" si="7"/>
        <v>9.40766550522648</v>
      </c>
      <c r="R17" s="2">
        <v>259</v>
      </c>
      <c r="S17" s="2">
        <v>73.6</v>
      </c>
      <c r="T17" s="2">
        <f t="shared" si="8"/>
        <v>28.416988416988413</v>
      </c>
      <c r="U17" s="2"/>
      <c r="V17" s="2"/>
      <c r="W17" s="2" t="e">
        <f t="shared" si="22"/>
        <v>#DIV/0!</v>
      </c>
      <c r="X17" s="2">
        <v>41.4</v>
      </c>
      <c r="Y17" s="2">
        <v>37.1</v>
      </c>
      <c r="Z17" s="2">
        <f t="shared" si="9"/>
        <v>89.61352657004832</v>
      </c>
      <c r="AA17" s="2"/>
      <c r="AB17" s="2"/>
      <c r="AC17" s="2" t="e">
        <f t="shared" si="10"/>
        <v>#DIV/0!</v>
      </c>
      <c r="AD17" s="2">
        <v>8.2</v>
      </c>
      <c r="AE17" s="2">
        <v>0</v>
      </c>
      <c r="AF17" s="2">
        <f t="shared" si="11"/>
        <v>0</v>
      </c>
      <c r="AG17" s="2"/>
      <c r="AH17" s="2"/>
      <c r="AI17" s="2" t="e">
        <v>#DIV/0!</v>
      </c>
      <c r="AJ17" s="69">
        <v>2296.6</v>
      </c>
      <c r="AK17" s="2">
        <v>1185.7</v>
      </c>
      <c r="AL17" s="2">
        <f>AK17/AJ17*100</f>
        <v>51.62849429591571</v>
      </c>
      <c r="AM17" s="2">
        <v>850.4</v>
      </c>
      <c r="AN17" s="2">
        <v>497.7</v>
      </c>
      <c r="AO17" s="2">
        <f t="shared" si="13"/>
        <v>58.52539981185324</v>
      </c>
      <c r="AP17" s="2">
        <v>765.8</v>
      </c>
      <c r="AQ17" s="2">
        <v>260</v>
      </c>
      <c r="AR17" s="2">
        <f t="shared" si="14"/>
        <v>33.95142334813268</v>
      </c>
      <c r="AS17" s="2">
        <v>3490.4</v>
      </c>
      <c r="AT17" s="2">
        <v>1366.4</v>
      </c>
      <c r="AU17" s="2">
        <f t="shared" si="15"/>
        <v>39.14737565895027</v>
      </c>
      <c r="AV17" s="21">
        <v>1088.4</v>
      </c>
      <c r="AW17" s="2">
        <v>590.2</v>
      </c>
      <c r="AX17" s="2">
        <f t="shared" si="16"/>
        <v>54.226387357589125</v>
      </c>
      <c r="AY17" s="20">
        <v>1083.6</v>
      </c>
      <c r="AZ17" s="2">
        <v>585.9</v>
      </c>
      <c r="BA17" s="2">
        <f t="shared" si="17"/>
        <v>54.06976744186047</v>
      </c>
      <c r="BB17" s="2">
        <v>423.8</v>
      </c>
      <c r="BC17" s="2">
        <v>91.5</v>
      </c>
      <c r="BD17" s="2">
        <f t="shared" si="18"/>
        <v>21.59037281736668</v>
      </c>
      <c r="BE17" s="20">
        <v>569.8</v>
      </c>
      <c r="BF17" s="2">
        <v>461.3</v>
      </c>
      <c r="BG17" s="2">
        <f t="shared" si="19"/>
        <v>80.95823095823097</v>
      </c>
      <c r="BH17" s="20">
        <v>1336.9</v>
      </c>
      <c r="BI17" s="2">
        <v>181.8</v>
      </c>
      <c r="BJ17" s="2">
        <f t="shared" si="20"/>
        <v>13.598623681651581</v>
      </c>
      <c r="BK17" s="19">
        <v>-73.6</v>
      </c>
      <c r="BL17" s="19">
        <f t="shared" si="2"/>
        <v>102.59999999999991</v>
      </c>
      <c r="BM17" s="2">
        <f t="shared" si="21"/>
        <v>-139.40217391304338</v>
      </c>
      <c r="BN17" s="9"/>
      <c r="BO17" s="10"/>
    </row>
    <row r="18" spans="1:67" ht="15">
      <c r="A18" s="25">
        <v>9</v>
      </c>
      <c r="B18" s="24" t="s">
        <v>37</v>
      </c>
      <c r="C18" s="7">
        <f t="shared" si="3"/>
        <v>7910.099999999999</v>
      </c>
      <c r="D18" s="8">
        <f t="shared" si="0"/>
        <v>2910.5</v>
      </c>
      <c r="E18" s="2">
        <f t="shared" si="4"/>
        <v>36.794730787221404</v>
      </c>
      <c r="F18" s="2">
        <v>1853.2</v>
      </c>
      <c r="G18" s="2">
        <v>641.8</v>
      </c>
      <c r="H18" s="2">
        <f t="shared" si="5"/>
        <v>34.63198791279948</v>
      </c>
      <c r="I18" s="2">
        <v>147.5</v>
      </c>
      <c r="J18" s="2">
        <v>85.1</v>
      </c>
      <c r="K18" s="2">
        <f t="shared" si="1"/>
        <v>57.69491525423729</v>
      </c>
      <c r="L18" s="2">
        <v>82.5</v>
      </c>
      <c r="M18" s="2">
        <v>109.7</v>
      </c>
      <c r="N18" s="2">
        <f t="shared" si="6"/>
        <v>132.96969696969697</v>
      </c>
      <c r="O18" s="2">
        <v>158.7</v>
      </c>
      <c r="P18" s="2">
        <v>9.4</v>
      </c>
      <c r="Q18" s="2">
        <f t="shared" si="7"/>
        <v>5.923125393824828</v>
      </c>
      <c r="R18" s="2">
        <v>870</v>
      </c>
      <c r="S18" s="2">
        <v>134.3</v>
      </c>
      <c r="T18" s="2">
        <f t="shared" si="8"/>
        <v>15.436781609195405</v>
      </c>
      <c r="U18" s="2"/>
      <c r="V18" s="2"/>
      <c r="W18" s="2" t="e">
        <f t="shared" si="22"/>
        <v>#DIV/0!</v>
      </c>
      <c r="X18" s="2">
        <v>63</v>
      </c>
      <c r="Y18" s="2">
        <v>7.6</v>
      </c>
      <c r="Z18" s="2">
        <f t="shared" si="9"/>
        <v>12.063492063492061</v>
      </c>
      <c r="AA18" s="2"/>
      <c r="AB18" s="2"/>
      <c r="AC18" s="2" t="e">
        <f t="shared" si="10"/>
        <v>#DIV/0!</v>
      </c>
      <c r="AD18" s="2">
        <v>83.1</v>
      </c>
      <c r="AE18" s="2">
        <v>34</v>
      </c>
      <c r="AF18" s="2">
        <f t="shared" si="11"/>
        <v>40.91456077015644</v>
      </c>
      <c r="AG18" s="2"/>
      <c r="AH18" s="2"/>
      <c r="AI18" s="2" t="e">
        <v>#DIV/0!</v>
      </c>
      <c r="AJ18" s="69">
        <v>6056.9</v>
      </c>
      <c r="AK18" s="2">
        <v>2268.7</v>
      </c>
      <c r="AL18" s="2">
        <f t="shared" si="12"/>
        <v>37.45645462200135</v>
      </c>
      <c r="AM18" s="2">
        <v>2443.4</v>
      </c>
      <c r="AN18" s="2">
        <v>1430.1</v>
      </c>
      <c r="AO18" s="2">
        <f t="shared" si="13"/>
        <v>58.5290987967586</v>
      </c>
      <c r="AP18" s="2">
        <v>633.6</v>
      </c>
      <c r="AQ18" s="2">
        <v>355</v>
      </c>
      <c r="AR18" s="2">
        <f t="shared" si="14"/>
        <v>56.0290404040404</v>
      </c>
      <c r="AS18" s="2">
        <v>8515</v>
      </c>
      <c r="AT18" s="2">
        <v>2658.8</v>
      </c>
      <c r="AU18" s="2">
        <f t="shared" si="15"/>
        <v>31.224897240164417</v>
      </c>
      <c r="AV18" s="21">
        <v>1634.9</v>
      </c>
      <c r="AW18" s="2">
        <v>914.1</v>
      </c>
      <c r="AX18" s="2">
        <f t="shared" si="16"/>
        <v>55.911676555140986</v>
      </c>
      <c r="AY18" s="20">
        <v>1627.6</v>
      </c>
      <c r="AZ18" s="2">
        <v>907.3</v>
      </c>
      <c r="BA18" s="2">
        <f t="shared" si="17"/>
        <v>55.74465470631604</v>
      </c>
      <c r="BB18" s="2">
        <v>879.1</v>
      </c>
      <c r="BC18" s="2">
        <v>242.8</v>
      </c>
      <c r="BD18" s="2">
        <f t="shared" si="18"/>
        <v>27.619155954953932</v>
      </c>
      <c r="BE18" s="20">
        <v>3285.2</v>
      </c>
      <c r="BF18" s="2">
        <v>586.8</v>
      </c>
      <c r="BG18" s="2">
        <f t="shared" si="19"/>
        <v>17.861926214537927</v>
      </c>
      <c r="BH18" s="20">
        <v>2510</v>
      </c>
      <c r="BI18" s="2">
        <v>829.3</v>
      </c>
      <c r="BJ18" s="2">
        <f t="shared" si="20"/>
        <v>33.0398406374502</v>
      </c>
      <c r="BK18" s="19">
        <v>-105</v>
      </c>
      <c r="BL18" s="19">
        <f t="shared" si="2"/>
        <v>251.69999999999982</v>
      </c>
      <c r="BM18" s="2">
        <f t="shared" si="21"/>
        <v>-239.71428571428555</v>
      </c>
      <c r="BN18" s="9"/>
      <c r="BO18" s="10"/>
    </row>
    <row r="19" spans="1:67" ht="15">
      <c r="A19" s="25">
        <v>10</v>
      </c>
      <c r="B19" s="24" t="s">
        <v>38</v>
      </c>
      <c r="C19" s="7">
        <f t="shared" si="3"/>
        <v>21068.8</v>
      </c>
      <c r="D19" s="8">
        <f t="shared" si="0"/>
        <v>4339.7</v>
      </c>
      <c r="E19" s="2">
        <f t="shared" si="4"/>
        <v>20.59775592345079</v>
      </c>
      <c r="F19" s="2">
        <v>2102</v>
      </c>
      <c r="G19" s="2">
        <v>739.2</v>
      </c>
      <c r="H19" s="2">
        <f t="shared" si="5"/>
        <v>35.16650808753568</v>
      </c>
      <c r="I19" s="2">
        <v>112.7</v>
      </c>
      <c r="J19" s="2">
        <v>79.9</v>
      </c>
      <c r="K19" s="2">
        <f t="shared" si="1"/>
        <v>70.89618456078084</v>
      </c>
      <c r="L19" s="2">
        <v>3.6</v>
      </c>
      <c r="M19" s="2">
        <v>56.1</v>
      </c>
      <c r="N19" s="2">
        <f t="shared" si="6"/>
        <v>1558.3333333333335</v>
      </c>
      <c r="O19" s="2">
        <v>572.7</v>
      </c>
      <c r="P19" s="2">
        <v>80.8</v>
      </c>
      <c r="Q19" s="2">
        <f t="shared" si="7"/>
        <v>14.108608346429193</v>
      </c>
      <c r="R19" s="2">
        <v>799</v>
      </c>
      <c r="S19" s="2">
        <v>171.6</v>
      </c>
      <c r="T19" s="2">
        <f t="shared" si="8"/>
        <v>21.47684605757196</v>
      </c>
      <c r="U19" s="2"/>
      <c r="V19" s="2"/>
      <c r="W19" s="2" t="e">
        <f t="shared" si="22"/>
        <v>#DIV/0!</v>
      </c>
      <c r="X19" s="2">
        <v>12</v>
      </c>
      <c r="Y19" s="2">
        <v>0</v>
      </c>
      <c r="Z19" s="2">
        <f t="shared" si="9"/>
        <v>0</v>
      </c>
      <c r="AA19" s="2"/>
      <c r="AB19" s="2"/>
      <c r="AC19" s="2" t="e">
        <f t="shared" si="10"/>
        <v>#DIV/0!</v>
      </c>
      <c r="AD19" s="2">
        <v>0</v>
      </c>
      <c r="AE19" s="2">
        <v>0</v>
      </c>
      <c r="AF19" s="2" t="e">
        <f t="shared" si="11"/>
        <v>#DIV/0!</v>
      </c>
      <c r="AG19" s="2"/>
      <c r="AH19" s="2"/>
      <c r="AI19" s="2" t="e">
        <v>#DIV/0!</v>
      </c>
      <c r="AJ19" s="69">
        <v>18966.8</v>
      </c>
      <c r="AK19" s="2">
        <v>3600.5</v>
      </c>
      <c r="AL19" s="2">
        <f t="shared" si="12"/>
        <v>18.983170592825356</v>
      </c>
      <c r="AM19" s="2">
        <v>5618.6</v>
      </c>
      <c r="AN19" s="2">
        <v>3288.7</v>
      </c>
      <c r="AO19" s="2">
        <f t="shared" si="13"/>
        <v>58.53237461289288</v>
      </c>
      <c r="AP19" s="2">
        <v>228.9</v>
      </c>
      <c r="AQ19" s="2">
        <v>0</v>
      </c>
      <c r="AR19" s="2">
        <f t="shared" si="14"/>
        <v>0</v>
      </c>
      <c r="AS19" s="2">
        <v>21322.5</v>
      </c>
      <c r="AT19" s="2">
        <v>3345.6</v>
      </c>
      <c r="AU19" s="2">
        <f t="shared" si="15"/>
        <v>15.690467815687652</v>
      </c>
      <c r="AV19" s="21">
        <v>1881.5</v>
      </c>
      <c r="AW19" s="2">
        <v>949.2</v>
      </c>
      <c r="AX19" s="2">
        <f t="shared" si="16"/>
        <v>50.44910975285677</v>
      </c>
      <c r="AY19" s="20">
        <v>1814</v>
      </c>
      <c r="AZ19" s="2">
        <v>931.7</v>
      </c>
      <c r="BA19" s="2">
        <f t="shared" si="17"/>
        <v>51.36163175303198</v>
      </c>
      <c r="BB19" s="2">
        <v>12688.3</v>
      </c>
      <c r="BC19" s="2">
        <v>394.2</v>
      </c>
      <c r="BD19" s="2">
        <f t="shared" si="18"/>
        <v>3.1067991771947385</v>
      </c>
      <c r="BE19" s="20">
        <v>2371.7</v>
      </c>
      <c r="BF19" s="2">
        <v>883.9</v>
      </c>
      <c r="BG19" s="2">
        <f t="shared" si="19"/>
        <v>37.26862588017034</v>
      </c>
      <c r="BH19" s="20">
        <v>2363.6</v>
      </c>
      <c r="BI19" s="2">
        <v>714.6</v>
      </c>
      <c r="BJ19" s="2">
        <f t="shared" si="20"/>
        <v>30.233542054493146</v>
      </c>
      <c r="BK19" s="19">
        <v>-253.7</v>
      </c>
      <c r="BL19" s="19">
        <f t="shared" si="2"/>
        <v>994.0999999999999</v>
      </c>
      <c r="BM19" s="2">
        <f t="shared" si="21"/>
        <v>-391.84075679936933</v>
      </c>
      <c r="BN19" s="9"/>
      <c r="BO19" s="10"/>
    </row>
    <row r="20" spans="1:67" ht="15">
      <c r="A20" s="25">
        <v>11</v>
      </c>
      <c r="B20" s="24" t="s">
        <v>39</v>
      </c>
      <c r="C20" s="8">
        <f t="shared" si="3"/>
        <v>5502.8</v>
      </c>
      <c r="D20" s="8">
        <f t="shared" si="0"/>
        <v>1710.5</v>
      </c>
      <c r="E20" s="2">
        <f t="shared" si="4"/>
        <v>31.084175328923457</v>
      </c>
      <c r="F20" s="2">
        <v>1119.3</v>
      </c>
      <c r="G20" s="2">
        <v>286.1</v>
      </c>
      <c r="H20" s="2">
        <f t="shared" si="5"/>
        <v>25.560618243545076</v>
      </c>
      <c r="I20" s="2">
        <v>88.6</v>
      </c>
      <c r="J20" s="2">
        <v>32.6</v>
      </c>
      <c r="K20" s="2">
        <f t="shared" si="1"/>
        <v>36.794582392776526</v>
      </c>
      <c r="L20" s="2">
        <v>28.5</v>
      </c>
      <c r="M20" s="2">
        <v>0</v>
      </c>
      <c r="N20" s="2">
        <f t="shared" si="6"/>
        <v>0</v>
      </c>
      <c r="O20" s="2">
        <v>112.7</v>
      </c>
      <c r="P20" s="2">
        <v>10.3</v>
      </c>
      <c r="Q20" s="2">
        <f t="shared" si="7"/>
        <v>9.139307897071873</v>
      </c>
      <c r="R20" s="2">
        <v>433</v>
      </c>
      <c r="S20" s="2">
        <v>44.2</v>
      </c>
      <c r="T20" s="2">
        <f t="shared" si="8"/>
        <v>10.207852193995382</v>
      </c>
      <c r="U20" s="2"/>
      <c r="V20" s="2"/>
      <c r="W20" s="2" t="e">
        <f t="shared" si="22"/>
        <v>#DIV/0!</v>
      </c>
      <c r="X20" s="2">
        <v>30.5</v>
      </c>
      <c r="Y20" s="2">
        <v>15.2</v>
      </c>
      <c r="Z20" s="2">
        <f t="shared" si="9"/>
        <v>49.83606557377049</v>
      </c>
      <c r="AA20" s="2"/>
      <c r="AB20" s="2"/>
      <c r="AC20" s="2" t="e">
        <f t="shared" si="10"/>
        <v>#DIV/0!</v>
      </c>
      <c r="AD20" s="2">
        <v>94</v>
      </c>
      <c r="AE20" s="2">
        <v>4.6</v>
      </c>
      <c r="AF20" s="2">
        <f t="shared" si="11"/>
        <v>4.8936170212765955</v>
      </c>
      <c r="AG20" s="2"/>
      <c r="AH20" s="2"/>
      <c r="AI20" s="2" t="e">
        <v>#DIV/0!</v>
      </c>
      <c r="AJ20" s="69">
        <v>4383.5</v>
      </c>
      <c r="AK20" s="2">
        <v>1424.4</v>
      </c>
      <c r="AL20" s="2">
        <f t="shared" si="12"/>
        <v>32.49458195505874</v>
      </c>
      <c r="AM20" s="2">
        <v>1301.2</v>
      </c>
      <c r="AN20" s="2">
        <v>761.6</v>
      </c>
      <c r="AO20" s="2">
        <f t="shared" si="13"/>
        <v>58.53058715032277</v>
      </c>
      <c r="AP20" s="2">
        <v>633.7</v>
      </c>
      <c r="AQ20" s="2">
        <v>220</v>
      </c>
      <c r="AR20" s="2">
        <f t="shared" si="14"/>
        <v>34.71674293829888</v>
      </c>
      <c r="AS20" s="2">
        <v>6089</v>
      </c>
      <c r="AT20" s="2">
        <v>1702.4</v>
      </c>
      <c r="AU20" s="2">
        <f t="shared" si="15"/>
        <v>27.958613893907046</v>
      </c>
      <c r="AV20" s="21">
        <v>1154.7</v>
      </c>
      <c r="AW20" s="2">
        <v>604.7</v>
      </c>
      <c r="AX20" s="2">
        <f t="shared" si="16"/>
        <v>52.368580583701394</v>
      </c>
      <c r="AY20" s="20">
        <v>1150.1</v>
      </c>
      <c r="AZ20" s="2">
        <v>600.7</v>
      </c>
      <c r="BA20" s="2">
        <f t="shared" si="17"/>
        <v>52.23024084862187</v>
      </c>
      <c r="BB20" s="2">
        <v>397.7</v>
      </c>
      <c r="BC20" s="2">
        <v>39.9</v>
      </c>
      <c r="BD20" s="2">
        <f t="shared" si="18"/>
        <v>10.032687955745537</v>
      </c>
      <c r="BE20" s="20">
        <v>2638.9</v>
      </c>
      <c r="BF20" s="2">
        <v>533.8</v>
      </c>
      <c r="BG20" s="2">
        <f t="shared" si="19"/>
        <v>20.228125355261657</v>
      </c>
      <c r="BH20" s="20">
        <v>1302.2</v>
      </c>
      <c r="BI20" s="2">
        <v>467.7</v>
      </c>
      <c r="BJ20" s="2">
        <f t="shared" si="20"/>
        <v>35.91614191368453</v>
      </c>
      <c r="BK20" s="19">
        <v>-86.2</v>
      </c>
      <c r="BL20" s="19">
        <f t="shared" si="2"/>
        <v>8.099999999999909</v>
      </c>
      <c r="BM20" s="2">
        <f t="shared" si="21"/>
        <v>-9.396751740139106</v>
      </c>
      <c r="BN20" s="9"/>
      <c r="BO20" s="10"/>
    </row>
    <row r="21" spans="1:67" ht="15" customHeight="1">
      <c r="A21" s="25">
        <v>12</v>
      </c>
      <c r="B21" s="24" t="s">
        <v>40</v>
      </c>
      <c r="C21" s="7">
        <f t="shared" si="3"/>
        <v>4105.8</v>
      </c>
      <c r="D21" s="8">
        <f t="shared" si="0"/>
        <v>1844.7</v>
      </c>
      <c r="E21" s="2">
        <f t="shared" si="4"/>
        <v>44.92912465293</v>
      </c>
      <c r="F21" s="2">
        <v>1479.7</v>
      </c>
      <c r="G21" s="2">
        <v>540.3</v>
      </c>
      <c r="H21" s="2">
        <f t="shared" si="5"/>
        <v>36.514158275326075</v>
      </c>
      <c r="I21" s="2">
        <v>111.8</v>
      </c>
      <c r="J21" s="2">
        <v>58.7</v>
      </c>
      <c r="K21" s="2">
        <f t="shared" si="1"/>
        <v>52.50447227191414</v>
      </c>
      <c r="L21" s="2">
        <v>65</v>
      </c>
      <c r="M21" s="2">
        <v>60</v>
      </c>
      <c r="N21" s="2">
        <f t="shared" si="6"/>
        <v>92.3076923076923</v>
      </c>
      <c r="O21" s="2">
        <v>47.2</v>
      </c>
      <c r="P21" s="2">
        <v>2.5</v>
      </c>
      <c r="Q21" s="2">
        <f t="shared" si="7"/>
        <v>5.296610169491525</v>
      </c>
      <c r="R21" s="2">
        <v>602</v>
      </c>
      <c r="S21" s="2">
        <v>73.4</v>
      </c>
      <c r="T21" s="2">
        <f t="shared" si="8"/>
        <v>12.192691029900333</v>
      </c>
      <c r="U21" s="2"/>
      <c r="V21" s="2"/>
      <c r="W21" s="2" t="e">
        <f t="shared" si="22"/>
        <v>#DIV/0!</v>
      </c>
      <c r="X21" s="2">
        <v>105.2</v>
      </c>
      <c r="Y21" s="2">
        <v>105.2</v>
      </c>
      <c r="Z21" s="2">
        <f t="shared" si="9"/>
        <v>100</v>
      </c>
      <c r="AA21" s="2"/>
      <c r="AB21" s="2"/>
      <c r="AC21" s="2" t="e">
        <f t="shared" si="10"/>
        <v>#DIV/0!</v>
      </c>
      <c r="AD21" s="2">
        <v>32.3</v>
      </c>
      <c r="AE21" s="2">
        <v>22.8</v>
      </c>
      <c r="AF21" s="2">
        <f t="shared" si="11"/>
        <v>70.58823529411765</v>
      </c>
      <c r="AG21" s="2"/>
      <c r="AH21" s="2"/>
      <c r="AI21" s="2" t="e">
        <v>#DIV/0!</v>
      </c>
      <c r="AJ21" s="69">
        <v>2626.1</v>
      </c>
      <c r="AK21" s="2">
        <v>1304.4</v>
      </c>
      <c r="AL21" s="2">
        <f t="shared" si="12"/>
        <v>49.67061421880356</v>
      </c>
      <c r="AM21" s="2">
        <v>1238.6</v>
      </c>
      <c r="AN21" s="2">
        <v>725</v>
      </c>
      <c r="AO21" s="2">
        <f t="shared" si="13"/>
        <v>58.533828516066535</v>
      </c>
      <c r="AP21" s="2">
        <v>874.6</v>
      </c>
      <c r="AQ21" s="2">
        <v>415</v>
      </c>
      <c r="AR21" s="2">
        <f t="shared" si="14"/>
        <v>47.45026297736108</v>
      </c>
      <c r="AS21" s="2">
        <v>4665.1</v>
      </c>
      <c r="AT21" s="2">
        <v>1783.3</v>
      </c>
      <c r="AU21" s="2">
        <f t="shared" si="15"/>
        <v>38.226404578679976</v>
      </c>
      <c r="AV21" s="21">
        <v>1106</v>
      </c>
      <c r="AW21" s="2">
        <v>584.7</v>
      </c>
      <c r="AX21" s="2">
        <f t="shared" si="16"/>
        <v>52.86618444846294</v>
      </c>
      <c r="AY21" s="20">
        <v>1100.1</v>
      </c>
      <c r="AZ21" s="2">
        <v>579.3</v>
      </c>
      <c r="BA21" s="2">
        <f t="shared" si="17"/>
        <v>52.65884919552768</v>
      </c>
      <c r="BB21" s="2">
        <v>707.8</v>
      </c>
      <c r="BC21" s="2">
        <v>233.1</v>
      </c>
      <c r="BD21" s="2">
        <f t="shared" si="18"/>
        <v>32.93303192992371</v>
      </c>
      <c r="BE21" s="20">
        <v>575.6</v>
      </c>
      <c r="BF21" s="2">
        <v>326.3</v>
      </c>
      <c r="BG21" s="2">
        <f t="shared" si="19"/>
        <v>56.688672689367614</v>
      </c>
      <c r="BH21" s="20">
        <v>2186.2</v>
      </c>
      <c r="BI21" s="2">
        <v>597.4</v>
      </c>
      <c r="BJ21" s="2">
        <f t="shared" si="20"/>
        <v>27.325953709633154</v>
      </c>
      <c r="BK21" s="19">
        <v>-59.3</v>
      </c>
      <c r="BL21" s="19">
        <f t="shared" si="2"/>
        <v>61.40000000000009</v>
      </c>
      <c r="BM21" s="2">
        <f t="shared" si="21"/>
        <v>-103.54131534569999</v>
      </c>
      <c r="BN21" s="9"/>
      <c r="BO21" s="10"/>
    </row>
    <row r="22" spans="1:67" s="76" customFormat="1" ht="14.25" customHeight="1">
      <c r="A22" s="71" t="s">
        <v>20</v>
      </c>
      <c r="B22" s="72"/>
      <c r="C22" s="73">
        <f>SUM(C10:C21)</f>
        <v>97733.20000000001</v>
      </c>
      <c r="D22" s="73">
        <f>SUM(D10:D21)</f>
        <v>32113.500000000004</v>
      </c>
      <c r="E22" s="6">
        <f>D22/C22*100</f>
        <v>32.85833268531062</v>
      </c>
      <c r="F22" s="6">
        <f>SUM(F10:F21)</f>
        <v>20309.4</v>
      </c>
      <c r="G22" s="6">
        <f>SUM(G10:G21)</f>
        <v>8932.8</v>
      </c>
      <c r="H22" s="6">
        <f>G22/F22*100</f>
        <v>43.98357410854087</v>
      </c>
      <c r="I22" s="6">
        <f>SUM(I10:I21)</f>
        <v>2823.7000000000003</v>
      </c>
      <c r="J22" s="6">
        <f>SUM(J10:J21)</f>
        <v>1472.1000000000001</v>
      </c>
      <c r="K22" s="6">
        <f t="shared" si="1"/>
        <v>52.133725254099225</v>
      </c>
      <c r="L22" s="6">
        <f>SUM(L10:L21)</f>
        <v>1088.7</v>
      </c>
      <c r="M22" s="6">
        <f>SUM(M10:M21)</f>
        <v>1495.2</v>
      </c>
      <c r="N22" s="6">
        <f>M22/L22*100</f>
        <v>137.33810967208598</v>
      </c>
      <c r="O22" s="6">
        <f>SUM(O10:O21)</f>
        <v>2278.2</v>
      </c>
      <c r="P22" s="6">
        <f>SUM(P10:P21)</f>
        <v>178.2</v>
      </c>
      <c r="Q22" s="6">
        <f>P22/O22*100</f>
        <v>7.821964708980775</v>
      </c>
      <c r="R22" s="6">
        <f>SUM(R10:R21)</f>
        <v>8997</v>
      </c>
      <c r="S22" s="6">
        <f>SUM(S10:S21)</f>
        <v>2989.4999999999995</v>
      </c>
      <c r="T22" s="6">
        <f>S22/R22*100</f>
        <v>33.22774258086028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581.1</v>
      </c>
      <c r="Y22" s="6">
        <f>SUM(Y10:Y21)</f>
        <v>305.29999999999995</v>
      </c>
      <c r="Z22" s="6">
        <f t="shared" si="9"/>
        <v>52.53828945104112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242</v>
      </c>
      <c r="AE22" s="6">
        <f>SUM(AE10:AE21)</f>
        <v>78.7</v>
      </c>
      <c r="AF22" s="6">
        <f>AE22/AD22*100</f>
        <v>32.5206611570248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77423.8</v>
      </c>
      <c r="AK22" s="6">
        <f>SUM(AK10:AK21)</f>
        <v>23180.700000000004</v>
      </c>
      <c r="AL22" s="6">
        <f>AK22/AJ22*100</f>
        <v>29.940018443941014</v>
      </c>
      <c r="AM22" s="6">
        <f>SUM(AM10:AM21)</f>
        <v>21884.3</v>
      </c>
      <c r="AN22" s="6">
        <f>SUM(AN10:AN21)</f>
        <v>12809.1</v>
      </c>
      <c r="AO22" s="6">
        <f>AN22/AM22*100</f>
        <v>58.53100167700133</v>
      </c>
      <c r="AP22" s="6">
        <f>SUM(AP10:AP21)</f>
        <v>6855.1</v>
      </c>
      <c r="AQ22" s="6">
        <f>SUM(AQ10:AQ21)</f>
        <v>2490</v>
      </c>
      <c r="AR22" s="6">
        <f>AQ22/AP22*100</f>
        <v>36.323321322810756</v>
      </c>
      <c r="AS22" s="6">
        <f>SUM(AS10:AS21)</f>
        <v>104005.1</v>
      </c>
      <c r="AT22" s="6">
        <f>SUM(AT10:AT21)</f>
        <v>29161.300000000003</v>
      </c>
      <c r="AU22" s="6">
        <f>(AT22/AS22)*100</f>
        <v>28.038336581571482</v>
      </c>
      <c r="AV22" s="6">
        <f>SUM(AV10:AV21)</f>
        <v>16448.9</v>
      </c>
      <c r="AW22" s="6">
        <f>SUM(AW10:AW21)</f>
        <v>8648.6</v>
      </c>
      <c r="AX22" s="6">
        <f>AW22/AV22*100</f>
        <v>52.578591881524</v>
      </c>
      <c r="AY22" s="6">
        <f>SUM(AY10:AY21)</f>
        <v>16274.100000000002</v>
      </c>
      <c r="AZ22" s="6">
        <f>SUM(AZ10:AZ21)</f>
        <v>8564.3</v>
      </c>
      <c r="BA22" s="6">
        <f t="shared" si="17"/>
        <v>52.62533719222567</v>
      </c>
      <c r="BB22" s="6">
        <f>SUM(BB10:BB21)</f>
        <v>23538.799999999996</v>
      </c>
      <c r="BC22" s="6">
        <f>SUM(BC10:BC21)</f>
        <v>2473.7</v>
      </c>
      <c r="BD22" s="6">
        <f>BC22/BB22*100</f>
        <v>10.509031896273388</v>
      </c>
      <c r="BE22" s="6">
        <f>SUM(BE10:BE21)</f>
        <v>14561.600000000002</v>
      </c>
      <c r="BF22" s="6">
        <f>SUM(BF10:BF21)</f>
        <v>5403.8</v>
      </c>
      <c r="BG22" s="6">
        <f>BF22/BE22*100</f>
        <v>37.10993297439841</v>
      </c>
      <c r="BH22" s="6">
        <f>SUM(BH10:BH21)</f>
        <v>41437.799999999996</v>
      </c>
      <c r="BI22" s="6">
        <f>SUM(BI10:BI21)</f>
        <v>9370.4</v>
      </c>
      <c r="BJ22" s="6">
        <f>BI22/BH22*100</f>
        <v>22.61316961807818</v>
      </c>
      <c r="BK22" s="6">
        <f>SUM(BK10:BK21)</f>
        <v>-1221.2</v>
      </c>
      <c r="BL22" s="6">
        <f>SUM(BL10:BL21)</f>
        <v>2952.1999999999985</v>
      </c>
      <c r="BM22" s="6">
        <f>BL22/BK22*100</f>
        <v>-241.7458237798885</v>
      </c>
      <c r="BN22" s="74"/>
      <c r="BO22" s="75"/>
    </row>
    <row r="23" spans="3:65" ht="15" hidden="1">
      <c r="C23" s="14">
        <f aca="true" t="shared" si="23" ref="C23:AC23">C22-C20</f>
        <v>92230.40000000001</v>
      </c>
      <c r="D23" s="14">
        <f t="shared" si="23"/>
        <v>30403.000000000004</v>
      </c>
      <c r="E23" s="14">
        <f t="shared" si="23"/>
        <v>1.774157356387164</v>
      </c>
      <c r="F23" s="14">
        <f t="shared" si="23"/>
        <v>19190.100000000002</v>
      </c>
      <c r="G23" s="14">
        <f t="shared" si="23"/>
        <v>8646.699999999999</v>
      </c>
      <c r="H23" s="14">
        <f t="shared" si="23"/>
        <v>18.422955864995796</v>
      </c>
      <c r="I23" s="14">
        <f t="shared" si="23"/>
        <v>2735.1000000000004</v>
      </c>
      <c r="J23" s="14">
        <f t="shared" si="23"/>
        <v>1439.5000000000002</v>
      </c>
      <c r="K23" s="14">
        <f t="shared" si="23"/>
        <v>15.3391428613227</v>
      </c>
      <c r="L23" s="14">
        <f t="shared" si="23"/>
        <v>1060.2</v>
      </c>
      <c r="M23" s="14">
        <f t="shared" si="23"/>
        <v>1495.2</v>
      </c>
      <c r="N23" s="14">
        <f t="shared" si="23"/>
        <v>137.33810967208598</v>
      </c>
      <c r="O23" s="14">
        <f t="shared" si="23"/>
        <v>2165.5</v>
      </c>
      <c r="P23" s="14">
        <f t="shared" si="23"/>
        <v>167.89999999999998</v>
      </c>
      <c r="Q23" s="14">
        <f t="shared" si="23"/>
        <v>-1.3173431880910984</v>
      </c>
      <c r="R23" s="14">
        <f t="shared" si="23"/>
        <v>8564</v>
      </c>
      <c r="S23" s="14">
        <f t="shared" si="23"/>
        <v>2945.2999999999997</v>
      </c>
      <c r="T23" s="14">
        <f t="shared" si="23"/>
        <v>23.019890386864898</v>
      </c>
      <c r="U23" s="14">
        <f t="shared" si="23"/>
        <v>0</v>
      </c>
      <c r="V23" s="14">
        <f t="shared" si="23"/>
        <v>0</v>
      </c>
      <c r="W23" s="14" t="e">
        <f t="shared" si="23"/>
        <v>#DIV/0!</v>
      </c>
      <c r="X23" s="14">
        <f t="shared" si="23"/>
        <v>550.6</v>
      </c>
      <c r="Y23" s="14">
        <f t="shared" si="23"/>
        <v>290.09999999999997</v>
      </c>
      <c r="Z23" s="2">
        <f t="shared" si="9"/>
        <v>52.68797675263348</v>
      </c>
      <c r="AA23" s="14">
        <f t="shared" si="23"/>
        <v>0</v>
      </c>
      <c r="AB23" s="14">
        <f t="shared" si="23"/>
        <v>0</v>
      </c>
      <c r="AC23" s="14" t="e">
        <f t="shared" si="23"/>
        <v>#DIV/0!</v>
      </c>
      <c r="AD23" s="14"/>
      <c r="AE23" s="14"/>
      <c r="AF23" s="2" t="e">
        <f>AE23/AD23*100</f>
        <v>#DIV/0!</v>
      </c>
      <c r="AG23" s="14">
        <f aca="true" t="shared" si="24" ref="AG23:BM23">AG22-AG20</f>
        <v>0</v>
      </c>
      <c r="AH23" s="14">
        <f t="shared" si="24"/>
        <v>0</v>
      </c>
      <c r="AI23" s="14" t="e">
        <f t="shared" si="24"/>
        <v>#DIV/0!</v>
      </c>
      <c r="AJ23" s="14">
        <f t="shared" si="24"/>
        <v>73040.3</v>
      </c>
      <c r="AK23" s="14">
        <f t="shared" si="24"/>
        <v>21756.300000000003</v>
      </c>
      <c r="AL23" s="14">
        <f t="shared" si="24"/>
        <v>-2.5545635111177276</v>
      </c>
      <c r="AM23" s="14">
        <f t="shared" si="24"/>
        <v>20583.1</v>
      </c>
      <c r="AN23" s="14">
        <f t="shared" si="24"/>
        <v>12047.5</v>
      </c>
      <c r="AO23" s="14">
        <f t="shared" si="24"/>
        <v>0.00041452667855423897</v>
      </c>
      <c r="AP23" s="14">
        <f t="shared" si="24"/>
        <v>6221.400000000001</v>
      </c>
      <c r="AQ23" s="14">
        <f t="shared" si="24"/>
        <v>2270</v>
      </c>
      <c r="AR23" s="14">
        <f t="shared" si="24"/>
        <v>1.6065783845118773</v>
      </c>
      <c r="AS23" s="14">
        <f t="shared" si="24"/>
        <v>97916.1</v>
      </c>
      <c r="AT23" s="14">
        <f t="shared" si="24"/>
        <v>27458.9</v>
      </c>
      <c r="AU23" s="14">
        <f t="shared" si="24"/>
        <v>0.07972268766443591</v>
      </c>
      <c r="AV23" s="14">
        <f t="shared" si="24"/>
        <v>15294.2</v>
      </c>
      <c r="AW23" s="14">
        <f t="shared" si="24"/>
        <v>8043.900000000001</v>
      </c>
      <c r="AX23" s="14">
        <f t="shared" si="24"/>
        <v>0.21001129782260364</v>
      </c>
      <c r="AY23" s="14">
        <f t="shared" si="24"/>
        <v>15124.000000000002</v>
      </c>
      <c r="AZ23" s="14">
        <f t="shared" si="24"/>
        <v>7963.599999999999</v>
      </c>
      <c r="BA23" s="14">
        <f t="shared" si="24"/>
        <v>0.39509634360380375</v>
      </c>
      <c r="BB23" s="14">
        <f t="shared" si="24"/>
        <v>23141.099999999995</v>
      </c>
      <c r="BC23" s="14">
        <f t="shared" si="24"/>
        <v>2433.7999999999997</v>
      </c>
      <c r="BD23" s="14">
        <f t="shared" si="24"/>
        <v>0.4763439405278511</v>
      </c>
      <c r="BE23" s="14">
        <f t="shared" si="24"/>
        <v>11922.700000000003</v>
      </c>
      <c r="BF23" s="14">
        <f t="shared" si="24"/>
        <v>4870</v>
      </c>
      <c r="BG23" s="14">
        <f t="shared" si="24"/>
        <v>16.881807619136755</v>
      </c>
      <c r="BH23" s="14">
        <f t="shared" si="24"/>
        <v>40135.6</v>
      </c>
      <c r="BI23" s="14">
        <f t="shared" si="24"/>
        <v>8902.699999999999</v>
      </c>
      <c r="BJ23" s="14">
        <f t="shared" si="24"/>
        <v>-13.302972295606345</v>
      </c>
      <c r="BK23" s="14">
        <f t="shared" si="24"/>
        <v>-1135</v>
      </c>
      <c r="BL23" s="14">
        <f t="shared" si="24"/>
        <v>2944.0999999999985</v>
      </c>
      <c r="BM23" s="14">
        <f t="shared" si="24"/>
        <v>-232.3490720397494</v>
      </c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:65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8" ht="15">
      <c r="AM28" s="14"/>
    </row>
    <row r="29" spans="34:39" ht="15">
      <c r="AH29" s="23"/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ht="15">
      <c r="AM35" s="14"/>
    </row>
    <row r="36" ht="15">
      <c r="AM36" s="14"/>
    </row>
    <row r="37" spans="35:39" ht="15">
      <c r="AI37" s="68"/>
      <c r="AJ37" s="68"/>
      <c r="AL37" s="14"/>
      <c r="AM37" s="14"/>
    </row>
  </sheetData>
  <sheetProtection/>
  <mergeCells count="31">
    <mergeCell ref="U6:W7"/>
    <mergeCell ref="AV4:BJ4"/>
    <mergeCell ref="X6:Z7"/>
    <mergeCell ref="AS4:AU7"/>
    <mergeCell ref="A22:B22"/>
    <mergeCell ref="AG6:AI7"/>
    <mergeCell ref="AM6:AO7"/>
    <mergeCell ref="B4:B8"/>
    <mergeCell ref="A4:A8"/>
    <mergeCell ref="O6:Q7"/>
    <mergeCell ref="R6:T7"/>
    <mergeCell ref="I5:AI5"/>
    <mergeCell ref="AM5:AR5"/>
    <mergeCell ref="L6:N7"/>
    <mergeCell ref="BK4:BM7"/>
    <mergeCell ref="BE5:BG7"/>
    <mergeCell ref="AD6:AF7"/>
    <mergeCell ref="BH5:BJ7"/>
    <mergeCell ref="AV5:AX7"/>
    <mergeCell ref="BB5:BD7"/>
    <mergeCell ref="AJ5:AL7"/>
    <mergeCell ref="I6:K7"/>
    <mergeCell ref="AY5:BA5"/>
    <mergeCell ref="AA6:AC7"/>
    <mergeCell ref="AY6:BA7"/>
    <mergeCell ref="AP6:AR7"/>
    <mergeCell ref="R1:T1"/>
    <mergeCell ref="C2:T2"/>
    <mergeCell ref="C4:E7"/>
    <mergeCell ref="F4:AR4"/>
    <mergeCell ref="F5:H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65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2018-07-16T12:28:03Z</cp:lastPrinted>
  <dcterms:created xsi:type="dcterms:W3CDTF">2013-04-03T10:22:22Z</dcterms:created>
  <dcterms:modified xsi:type="dcterms:W3CDTF">2018-08-10T06:08:52Z</dcterms:modified>
  <cp:category/>
  <cp:version/>
  <cp:contentType/>
  <cp:contentStatus/>
</cp:coreProperties>
</file>