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<sst xmlns="http://schemas.openxmlformats.org/spreadsheetml/2006/main" count="106" uniqueCount="43">
  <si>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</si>
  <si>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</si>
  <si>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</si>
  <si>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</si>
  <si>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</si>
  <si>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</si>
  <si>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</si>
  <si>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</si>
  <si>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</si>
  <si>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</si>
  <si>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</si>
  <si>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</si>
  <si>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</si>
  <si>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</si>
  <si>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</si>
  <si>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</si>
  <si>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</si>
  <si>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</si>
  <si>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</si>
  <si>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</si>
  <si>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</si>
  <si>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</si>
  <si>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</si>
  <si>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</si>
  <si>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</si>
  <si>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</si>
  <si>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</si>
  <si>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</si>
  <si>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</si>
  <si>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</si>
  <si>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</si>
  <si>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</si>
  <si>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</si>
  <si>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</si>
  <si>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</si>
  <si>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</si>
  <si>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</si>
  <si>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</si>
  <si>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</si>
  <si>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</si>
  <si>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</si>
  <si>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</si>
  <si>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июля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</si>
</sst>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zoomScalePageLayoutView="0" workbookViewId="0" topLeftCell="A4">
      <pane xSplit="2" topLeftCell="BB1" activePane="topRight" state="frozen"/>
      <selection pane="topLeft" activeCell="A1" sqref="A1"/>
      <selection pane="topRight" activeCell="BK25" sqref="BK25"/>
    </sheetView>
  </sheetViews>
  <sheetFormatPr defaultColWidth="9.140625" defaultRowHeight="15"/>
  <cols>
    <col min="1" max="1" width="6.421875" style="11" bestFit="1" customWidth="1"/>
    <col min="2" max="2" width="45.00390625" style="11" customWidth="1"/>
    <col min="3" max="4" width="9.7109375" style="11" bestFit="1" customWidth="1"/>
    <col min="5" max="5" width="9.28125" style="11" bestFit="1" customWidth="1"/>
    <col min="6" max="6" width="9.7109375" style="11" bestFit="1" customWidth="1"/>
    <col min="7" max="7" width="9.28125" style="11" bestFit="1" customWidth="1"/>
    <col min="8" max="8" width="8.8515625" style="11" customWidth="1"/>
    <col min="9" max="16" width="9.28125" style="11" bestFit="1" customWidth="1"/>
    <col min="17" max="33" width="9.140625" style="11" customWidth="1"/>
    <col min="34" max="34" width="8.00390625" style="11" customWidth="1"/>
    <col min="35" max="36" width="9.140625" style="11" customWidth="1"/>
    <col min="37" max="37" width="10.28125" style="11" bestFit="1" customWidth="1"/>
    <col min="38" max="57" width="9.140625" style="11" customWidth="1"/>
    <col min="58" max="58" width="11.421875" style="11" bestFit="1" customWidth="1"/>
    <col min="59" max="64" width="9.1406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26" t="s">
        <v>0</v>
      </c>
      <c r="S1" s="26"/>
      <c r="T1" s="2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27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0" t="s">
        <v>21</v>
      </c>
      <c r="B4" s="67" t="s">
        <v>1</v>
      </c>
      <c r="C4" s="28" t="s">
        <v>2</v>
      </c>
      <c r="D4" s="29"/>
      <c r="E4" s="30"/>
      <c r="F4" s="37" t="s">
        <v>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44" t="s">
        <v>4</v>
      </c>
      <c r="AT4" s="45"/>
      <c r="AU4" s="46"/>
      <c r="AV4" s="37" t="s">
        <v>7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28" t="s">
        <v>5</v>
      </c>
      <c r="BL4" s="29"/>
      <c r="BM4" s="30"/>
      <c r="BN4" s="18"/>
      <c r="BO4" s="18"/>
    </row>
    <row r="5" spans="1:67" ht="15" customHeight="1">
      <c r="A5" s="33"/>
      <c r="B5" s="68"/>
      <c r="C5" s="31"/>
      <c r="D5" s="32"/>
      <c r="E5" s="33"/>
      <c r="F5" s="39" t="s">
        <v>6</v>
      </c>
      <c r="G5" s="39"/>
      <c r="H5" s="39"/>
      <c r="I5" s="40" t="s"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39" t="s">
        <v>8</v>
      </c>
      <c r="AK5" s="39"/>
      <c r="AL5" s="39"/>
      <c r="AM5" s="37" t="s">
        <v>7</v>
      </c>
      <c r="AN5" s="38"/>
      <c r="AO5" s="38"/>
      <c r="AP5" s="38"/>
      <c r="AQ5" s="38"/>
      <c r="AR5" s="38"/>
      <c r="AS5" s="47"/>
      <c r="AT5" s="48"/>
      <c r="AU5" s="49"/>
      <c r="AV5" s="59" t="s">
        <v>12</v>
      </c>
      <c r="AW5" s="60"/>
      <c r="AX5" s="60"/>
      <c r="AY5" s="43" t="s">
        <v>7</v>
      </c>
      <c r="AZ5" s="43"/>
      <c r="BA5" s="43"/>
      <c r="BB5" s="43" t="s">
        <v>13</v>
      </c>
      <c r="BC5" s="43"/>
      <c r="BD5" s="43"/>
      <c r="BE5" s="43" t="s">
        <v>14</v>
      </c>
      <c r="BF5" s="43"/>
      <c r="BG5" s="43"/>
      <c r="BH5" s="39" t="s">
        <v>15</v>
      </c>
      <c r="BI5" s="39"/>
      <c r="BJ5" s="39"/>
      <c r="BK5" s="31"/>
      <c r="BL5" s="32"/>
      <c r="BM5" s="33"/>
      <c r="BN5" s="18"/>
      <c r="BO5" s="18"/>
    </row>
    <row r="6" spans="1:67" ht="15" customHeight="1">
      <c r="A6" s="33"/>
      <c r="B6" s="68"/>
      <c r="C6" s="31"/>
      <c r="D6" s="32"/>
      <c r="E6" s="33"/>
      <c r="F6" s="39"/>
      <c r="G6" s="39"/>
      <c r="H6" s="39"/>
      <c r="I6" s="28" t="s">
        <v>9</v>
      </c>
      <c r="J6" s="29"/>
      <c r="K6" s="30"/>
      <c r="L6" s="28" t="s">
        <v>10</v>
      </c>
      <c r="M6" s="29"/>
      <c r="N6" s="30"/>
      <c r="O6" s="28" t="s">
        <v>23</v>
      </c>
      <c r="P6" s="29"/>
      <c r="Q6" s="30"/>
      <c r="R6" s="28" t="s">
        <v>11</v>
      </c>
      <c r="S6" s="29"/>
      <c r="T6" s="30"/>
      <c r="U6" s="28" t="s">
        <v>22</v>
      </c>
      <c r="V6" s="29"/>
      <c r="W6" s="30"/>
      <c r="X6" s="28" t="s">
        <v>24</v>
      </c>
      <c r="Y6" s="29"/>
      <c r="Z6" s="30"/>
      <c r="AA6" s="28" t="s">
        <v>28</v>
      </c>
      <c r="AB6" s="29"/>
      <c r="AC6" s="30"/>
      <c r="AD6" s="53" t="s">
        <v>29</v>
      </c>
      <c r="AE6" s="54"/>
      <c r="AF6" s="55"/>
      <c r="AG6" s="28" t="s">
        <v>27</v>
      </c>
      <c r="AH6" s="29"/>
      <c r="AI6" s="30"/>
      <c r="AJ6" s="39"/>
      <c r="AK6" s="39"/>
      <c r="AL6" s="39"/>
      <c r="AM6" s="28" t="s">
        <v>25</v>
      </c>
      <c r="AN6" s="29"/>
      <c r="AO6" s="30"/>
      <c r="AP6" s="28" t="s">
        <v>26</v>
      </c>
      <c r="AQ6" s="29"/>
      <c r="AR6" s="30"/>
      <c r="AS6" s="47"/>
      <c r="AT6" s="48"/>
      <c r="AU6" s="49"/>
      <c r="AV6" s="61"/>
      <c r="AW6" s="62"/>
      <c r="AX6" s="62"/>
      <c r="AY6" s="43" t="s">
        <v>16</v>
      </c>
      <c r="AZ6" s="43"/>
      <c r="BA6" s="43"/>
      <c r="BB6" s="43"/>
      <c r="BC6" s="43"/>
      <c r="BD6" s="43"/>
      <c r="BE6" s="43"/>
      <c r="BF6" s="43"/>
      <c r="BG6" s="43"/>
      <c r="BH6" s="39"/>
      <c r="BI6" s="39"/>
      <c r="BJ6" s="39"/>
      <c r="BK6" s="31"/>
      <c r="BL6" s="32"/>
      <c r="BM6" s="33"/>
      <c r="BN6" s="18"/>
      <c r="BO6" s="18"/>
    </row>
    <row r="7" spans="1:67" ht="168" customHeight="1">
      <c r="A7" s="33"/>
      <c r="B7" s="68"/>
      <c r="C7" s="34"/>
      <c r="D7" s="35"/>
      <c r="E7" s="36"/>
      <c r="F7" s="39"/>
      <c r="G7" s="39"/>
      <c r="H7" s="39"/>
      <c r="I7" s="34"/>
      <c r="J7" s="35"/>
      <c r="K7" s="36"/>
      <c r="L7" s="34"/>
      <c r="M7" s="35"/>
      <c r="N7" s="36"/>
      <c r="O7" s="34"/>
      <c r="P7" s="35"/>
      <c r="Q7" s="36"/>
      <c r="R7" s="34"/>
      <c r="S7" s="35"/>
      <c r="T7" s="36"/>
      <c r="U7" s="34"/>
      <c r="V7" s="35"/>
      <c r="W7" s="36"/>
      <c r="X7" s="34"/>
      <c r="Y7" s="35"/>
      <c r="Z7" s="36"/>
      <c r="AA7" s="34"/>
      <c r="AB7" s="35"/>
      <c r="AC7" s="36"/>
      <c r="AD7" s="56"/>
      <c r="AE7" s="57"/>
      <c r="AF7" s="58"/>
      <c r="AG7" s="34"/>
      <c r="AH7" s="35"/>
      <c r="AI7" s="36"/>
      <c r="AJ7" s="39"/>
      <c r="AK7" s="39"/>
      <c r="AL7" s="39"/>
      <c r="AM7" s="34"/>
      <c r="AN7" s="35"/>
      <c r="AO7" s="36"/>
      <c r="AP7" s="34"/>
      <c r="AQ7" s="35"/>
      <c r="AR7" s="36"/>
      <c r="AS7" s="50"/>
      <c r="AT7" s="51"/>
      <c r="AU7" s="52"/>
      <c r="AV7" s="63"/>
      <c r="AW7" s="64"/>
      <c r="AX7" s="64"/>
      <c r="AY7" s="43"/>
      <c r="AZ7" s="43"/>
      <c r="BA7" s="43"/>
      <c r="BB7" s="43"/>
      <c r="BC7" s="43"/>
      <c r="BD7" s="43"/>
      <c r="BE7" s="43"/>
      <c r="BF7" s="43"/>
      <c r="BG7" s="43"/>
      <c r="BH7" s="39"/>
      <c r="BI7" s="39"/>
      <c r="BJ7" s="39"/>
      <c r="BK7" s="34"/>
      <c r="BL7" s="35"/>
      <c r="BM7" s="36"/>
      <c r="BN7" s="18"/>
      <c r="BO7" s="18"/>
    </row>
    <row r="8" spans="1:67" ht="33.75">
      <c r="A8" s="36"/>
      <c r="B8" s="6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2" t="s">
        <v>17</v>
      </c>
      <c r="AE8" s="22" t="s">
        <v>18</v>
      </c>
      <c r="AF8" s="22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5">
        <v>1</v>
      </c>
      <c r="B10" s="24" t="s">
        <v>30</v>
      </c>
      <c r="C10" s="7">
        <f>F10+AJ10</f>
        <v>22165.1</v>
      </c>
      <c r="D10" s="8">
        <f aca="true" t="shared" si="0" ref="D10:D21">G10+AK10</f>
        <v>2823.7</v>
      </c>
      <c r="E10" s="2">
        <f>D10/C10*100</f>
        <v>12.739396619009163</v>
      </c>
      <c r="F10" s="2">
        <v>1493</v>
      </c>
      <c r="G10" s="2">
        <v>372</v>
      </c>
      <c r="H10" s="2">
        <f>G10/F10*100</f>
        <v>24.91627595445412</v>
      </c>
      <c r="I10" s="2">
        <v>140.5</v>
      </c>
      <c r="J10" s="2">
        <v>61.9</v>
      </c>
      <c r="K10" s="2">
        <f aca="true" t="shared" si="1" ref="K10:K22">J10/I10*100</f>
        <v>44.056939501779354</v>
      </c>
      <c r="L10" s="2">
        <v>55.7</v>
      </c>
      <c r="M10" s="2">
        <v>57.6</v>
      </c>
      <c r="N10" s="2">
        <f>M10/L10*100</f>
        <v>103.41113105924595</v>
      </c>
      <c r="O10" s="2">
        <v>166.8</v>
      </c>
      <c r="P10" s="2">
        <v>2.5</v>
      </c>
      <c r="Q10" s="2">
        <f>P10/O10*100</f>
        <v>1.4988009592326137</v>
      </c>
      <c r="R10" s="2">
        <v>866</v>
      </c>
      <c r="S10" s="2">
        <v>136.7</v>
      </c>
      <c r="T10" s="2">
        <f>S10/R10*100</f>
        <v>15.785219399538105</v>
      </c>
      <c r="U10" s="2"/>
      <c r="V10" s="2"/>
      <c r="W10" s="2" t="e">
        <f>V10/U10*100</f>
        <v>#DIV/0!</v>
      </c>
      <c r="X10" s="2">
        <v>23.9</v>
      </c>
      <c r="Y10" s="2">
        <v>12.9</v>
      </c>
      <c r="Z10" s="2">
        <f>Y10/X10</f>
        <v>0.5397489539748954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2">
        <v>20672.1</v>
      </c>
      <c r="AK10" s="2">
        <v>2451.7</v>
      </c>
      <c r="AL10" s="2">
        <f>AK10/AJ10*100</f>
        <v>11.859946497936832</v>
      </c>
      <c r="AM10" s="2">
        <v>1581.1</v>
      </c>
      <c r="AN10" s="2">
        <v>792.9</v>
      </c>
      <c r="AO10" s="2">
        <f>AN10/AM10*100</f>
        <v>50.14863070014547</v>
      </c>
      <c r="AP10" s="2">
        <v>397.9</v>
      </c>
      <c r="AQ10" s="2">
        <v>97</v>
      </c>
      <c r="AR10" s="2">
        <f>AQ10/AP10*100</f>
        <v>24.377984418195528</v>
      </c>
      <c r="AS10" s="19">
        <v>22265.8</v>
      </c>
      <c r="AT10" s="2">
        <v>2974.9</v>
      </c>
      <c r="AU10" s="2">
        <f>AT10/AS10*100</f>
        <v>13.360849374376848</v>
      </c>
      <c r="AV10" s="20">
        <v>1288.3</v>
      </c>
      <c r="AW10" s="2">
        <v>658.3</v>
      </c>
      <c r="AX10" s="2">
        <f>AW10/AV10*100</f>
        <v>51.098346658387015</v>
      </c>
      <c r="AY10" s="20">
        <v>1276.4</v>
      </c>
      <c r="AZ10" s="2">
        <v>652.4</v>
      </c>
      <c r="BA10" s="2">
        <f aca="true" t="shared" si="2" ref="BA10:BA22">AZ10/AY10*100</f>
        <v>51.112503917267304</v>
      </c>
      <c r="BB10" s="2">
        <v>412.4</v>
      </c>
      <c r="BC10" s="2">
        <v>138</v>
      </c>
      <c r="BD10" s="2">
        <f>BC10/BB10*100</f>
        <v>33.462657613967025</v>
      </c>
      <c r="BE10" s="20">
        <v>563.5</v>
      </c>
      <c r="BF10" s="2">
        <v>186.2</v>
      </c>
      <c r="BG10" s="2">
        <f>BF10/BE10*100</f>
        <v>33.04347826086956</v>
      </c>
      <c r="BH10" s="20">
        <v>19833.3</v>
      </c>
      <c r="BI10" s="2">
        <v>1912.5</v>
      </c>
      <c r="BJ10" s="2">
        <f>BI10/BH10*100</f>
        <v>9.642873349366974</v>
      </c>
      <c r="BK10" s="19">
        <f aca="true" t="shared" si="3" ref="BK10:BK21">C10-AS10</f>
        <v>-100.70000000000073</v>
      </c>
      <c r="BL10" s="19">
        <f aca="true" t="shared" si="4" ref="BL10:BL21">D10-AT10</f>
        <v>-151.20000000000027</v>
      </c>
      <c r="BM10" s="2">
        <f>BL10/BK10*100</f>
        <v>150.14895729890682</v>
      </c>
      <c r="BN10" s="9"/>
      <c r="BO10" s="10"/>
    </row>
    <row r="11" spans="1:67" ht="15">
      <c r="A11" s="25">
        <v>2</v>
      </c>
      <c r="B11" s="24" t="s">
        <v>31</v>
      </c>
      <c r="C11" s="7">
        <f aca="true" t="shared" si="5" ref="C11:C21">F11+AJ11</f>
        <v>3347.6</v>
      </c>
      <c r="D11" s="8">
        <f t="shared" si="0"/>
        <v>1273.2</v>
      </c>
      <c r="E11" s="2">
        <f aca="true" t="shared" si="6" ref="E11:E21">D11/C11*100</f>
        <v>38.033217827697456</v>
      </c>
      <c r="F11" s="2">
        <v>875.5</v>
      </c>
      <c r="G11" s="2">
        <v>360</v>
      </c>
      <c r="H11" s="2">
        <f aca="true" t="shared" si="7" ref="H11:H21">G11/F11*100</f>
        <v>41.11936036550542</v>
      </c>
      <c r="I11" s="2">
        <v>75.5</v>
      </c>
      <c r="J11" s="2">
        <v>37.2</v>
      </c>
      <c r="K11" s="2">
        <f t="shared" si="1"/>
        <v>49.27152317880795</v>
      </c>
      <c r="L11" s="2">
        <v>15</v>
      </c>
      <c r="M11" s="2">
        <v>45.7</v>
      </c>
      <c r="N11" s="2">
        <f aca="true" t="shared" si="8" ref="N11:N21">M11/L11*100</f>
        <v>304.6666666666667</v>
      </c>
      <c r="O11" s="2">
        <v>52.9</v>
      </c>
      <c r="P11" s="2">
        <v>1.4</v>
      </c>
      <c r="Q11" s="2">
        <f aca="true" t="shared" si="9" ref="Q11:Q21">P11/O11*100</f>
        <v>2.6465028355387523</v>
      </c>
      <c r="R11" s="2">
        <v>421</v>
      </c>
      <c r="S11" s="2">
        <v>140.2</v>
      </c>
      <c r="T11" s="2">
        <f aca="true" t="shared" si="10" ref="T11:T21">S11/R11*100</f>
        <v>33.301662707838474</v>
      </c>
      <c r="U11" s="2"/>
      <c r="V11" s="2"/>
      <c r="W11" s="2" t="e">
        <f>V11/U11*100</f>
        <v>#DIV/0!</v>
      </c>
      <c r="X11" s="2">
        <v>72</v>
      </c>
      <c r="Y11" s="2">
        <v>20</v>
      </c>
      <c r="Z11" s="2">
        <f aca="true" t="shared" si="11" ref="Z11:Z21">Y11/X11</f>
        <v>0.2777777777777778</v>
      </c>
      <c r="AA11" s="2"/>
      <c r="AB11" s="2"/>
      <c r="AC11" s="2" t="e">
        <f aca="true" t="shared" si="12" ref="AC11:AC21">AB11/AA11*100</f>
        <v>#DIV/0!</v>
      </c>
      <c r="AD11" s="2">
        <v>0</v>
      </c>
      <c r="AE11" s="2">
        <v>0</v>
      </c>
      <c r="AF11" s="2" t="e">
        <f aca="true" t="shared" si="13" ref="AF11:AF21">AE11/AD11*100</f>
        <v>#DIV/0!</v>
      </c>
      <c r="AG11" s="2"/>
      <c r="AH11" s="2"/>
      <c r="AI11" s="2" t="e">
        <v>#DIV/0!</v>
      </c>
      <c r="AJ11" s="2">
        <v>2472.1</v>
      </c>
      <c r="AK11" s="2">
        <v>913.2</v>
      </c>
      <c r="AL11" s="2">
        <f aca="true" t="shared" si="14" ref="AL11:AL21">AK11/AJ11*100</f>
        <v>36.94025322600219</v>
      </c>
      <c r="AM11" s="2">
        <v>1156.6</v>
      </c>
      <c r="AN11" s="2">
        <v>580</v>
      </c>
      <c r="AO11" s="2">
        <f aca="true" t="shared" si="15" ref="AO11:AO21">AN11/AM11*100</f>
        <v>50.14698253501643</v>
      </c>
      <c r="AP11" s="2">
        <v>562.3</v>
      </c>
      <c r="AQ11" s="2">
        <v>298</v>
      </c>
      <c r="AR11" s="2">
        <f aca="true" t="shared" si="16" ref="AR11:AR21">AQ11/AP11*100</f>
        <v>52.996621020807396</v>
      </c>
      <c r="AS11" s="19">
        <v>3399.8</v>
      </c>
      <c r="AT11" s="2">
        <v>1122</v>
      </c>
      <c r="AU11" s="2">
        <f aca="true" t="shared" si="17" ref="AU11:AU21">AT11/AS11*100</f>
        <v>33.001941290664156</v>
      </c>
      <c r="AV11" s="21">
        <v>1082.2</v>
      </c>
      <c r="AW11" s="2">
        <v>601.5</v>
      </c>
      <c r="AX11" s="2">
        <f aca="true" t="shared" si="18" ref="AX11:AX21">AW11/AV11*100</f>
        <v>55.581223433746075</v>
      </c>
      <c r="AY11" s="20">
        <v>1076.9</v>
      </c>
      <c r="AZ11" s="2">
        <v>596.8</v>
      </c>
      <c r="BA11" s="2">
        <f t="shared" si="2"/>
        <v>55.418330392794125</v>
      </c>
      <c r="BB11" s="2">
        <v>936.7</v>
      </c>
      <c r="BC11" s="2">
        <v>40</v>
      </c>
      <c r="BD11" s="2">
        <f aca="true" t="shared" si="19" ref="BD11:BD21">BC11/BB11*100</f>
        <v>4.270310665100886</v>
      </c>
      <c r="BE11" s="20">
        <v>118.3</v>
      </c>
      <c r="BF11" s="2">
        <v>63.6</v>
      </c>
      <c r="BG11" s="2">
        <f aca="true" t="shared" si="20" ref="BG11:BG21">BF11/BE11*100</f>
        <v>53.76162299239222</v>
      </c>
      <c r="BH11" s="20">
        <v>1193.2</v>
      </c>
      <c r="BI11" s="2">
        <v>378.9</v>
      </c>
      <c r="BJ11" s="2">
        <f aca="true" t="shared" si="21" ref="BJ11:BJ21">BI11/BH11*100</f>
        <v>31.754944686557153</v>
      </c>
      <c r="BK11" s="19">
        <f t="shared" si="3"/>
        <v>-52.20000000000027</v>
      </c>
      <c r="BL11" s="19">
        <f t="shared" si="4"/>
        <v>151.20000000000005</v>
      </c>
      <c r="BM11" s="2">
        <f aca="true" t="shared" si="22" ref="BM11:BM21">BL11/BK11*100</f>
        <v>-289.65517241379166</v>
      </c>
      <c r="BN11" s="9"/>
      <c r="BO11" s="10"/>
    </row>
    <row r="12" spans="1:67" ht="15">
      <c r="A12" s="25">
        <v>3</v>
      </c>
      <c r="B12" s="24" t="s">
        <v>32</v>
      </c>
      <c r="C12" s="7">
        <f t="shared" si="5"/>
        <v>2422.7</v>
      </c>
      <c r="D12" s="8">
        <f t="shared" si="0"/>
        <v>973.9</v>
      </c>
      <c r="E12" s="2">
        <f t="shared" si="6"/>
        <v>40.19895158294465</v>
      </c>
      <c r="F12" s="2">
        <v>792.3</v>
      </c>
      <c r="G12" s="2">
        <v>281.1</v>
      </c>
      <c r="H12" s="2">
        <f t="shared" si="7"/>
        <v>35.47898523286634</v>
      </c>
      <c r="I12" s="2">
        <v>63</v>
      </c>
      <c r="J12" s="2">
        <v>29.9</v>
      </c>
      <c r="K12" s="2">
        <f t="shared" si="1"/>
        <v>47.460317460317455</v>
      </c>
      <c r="L12" s="2">
        <v>63</v>
      </c>
      <c r="M12" s="2">
        <v>32.2</v>
      </c>
      <c r="N12" s="2">
        <f t="shared" si="8"/>
        <v>51.11111111111112</v>
      </c>
      <c r="O12" s="2">
        <v>36.8</v>
      </c>
      <c r="P12" s="2">
        <v>2.3</v>
      </c>
      <c r="Q12" s="2">
        <f t="shared" si="9"/>
        <v>6.25</v>
      </c>
      <c r="R12" s="16">
        <v>307</v>
      </c>
      <c r="S12" s="2">
        <v>61.1</v>
      </c>
      <c r="T12" s="2">
        <f t="shared" si="10"/>
        <v>19.90228013029316</v>
      </c>
      <c r="U12" s="2"/>
      <c r="V12" s="2"/>
      <c r="W12" s="2" t="e">
        <f aca="true" t="shared" si="23" ref="W11:W21">V12/U12*100</f>
        <v>#DIV/0!</v>
      </c>
      <c r="X12" s="2">
        <v>61.2</v>
      </c>
      <c r="Y12" s="2">
        <v>24.6</v>
      </c>
      <c r="Z12" s="2">
        <f t="shared" si="11"/>
        <v>0.4019607843137255</v>
      </c>
      <c r="AA12" s="2"/>
      <c r="AB12" s="2"/>
      <c r="AC12" s="2" t="e">
        <f t="shared" si="12"/>
        <v>#DIV/0!</v>
      </c>
      <c r="AD12" s="2">
        <v>9.4</v>
      </c>
      <c r="AE12" s="2">
        <v>9.4</v>
      </c>
      <c r="AF12" s="2">
        <f t="shared" si="13"/>
        <v>100</v>
      </c>
      <c r="AG12" s="2"/>
      <c r="AH12" s="2"/>
      <c r="AI12" s="2" t="e">
        <v>#DIV/0!</v>
      </c>
      <c r="AJ12" s="2">
        <v>1630.4</v>
      </c>
      <c r="AK12" s="2">
        <v>692.8</v>
      </c>
      <c r="AL12" s="2">
        <f t="shared" si="14"/>
        <v>42.49263984298331</v>
      </c>
      <c r="AM12" s="2">
        <v>868.4</v>
      </c>
      <c r="AN12" s="2">
        <v>435.5</v>
      </c>
      <c r="AO12" s="2">
        <f t="shared" si="15"/>
        <v>50.1497005988024</v>
      </c>
      <c r="AP12" s="2">
        <v>306.1</v>
      </c>
      <c r="AQ12" s="2">
        <v>115</v>
      </c>
      <c r="AR12" s="2">
        <f t="shared" si="16"/>
        <v>37.569421757595556</v>
      </c>
      <c r="AS12" s="2">
        <v>2418.2</v>
      </c>
      <c r="AT12" s="2">
        <v>883.9</v>
      </c>
      <c r="AU12" s="2">
        <f t="shared" si="17"/>
        <v>36.55198081217434</v>
      </c>
      <c r="AV12" s="21">
        <v>1005.8</v>
      </c>
      <c r="AW12" s="2">
        <v>455.3</v>
      </c>
      <c r="AX12" s="2">
        <f t="shared" si="18"/>
        <v>45.26744879697753</v>
      </c>
      <c r="AY12" s="20">
        <v>1001.9</v>
      </c>
      <c r="AZ12" s="2">
        <v>451.9</v>
      </c>
      <c r="BA12" s="2">
        <f t="shared" si="2"/>
        <v>45.10430182652959</v>
      </c>
      <c r="BB12" s="2">
        <v>498.1</v>
      </c>
      <c r="BC12" s="2">
        <v>155.6</v>
      </c>
      <c r="BD12" s="2">
        <f t="shared" si="19"/>
        <v>31.238707086930333</v>
      </c>
      <c r="BE12" s="20">
        <v>301</v>
      </c>
      <c r="BF12" s="2">
        <v>107.9</v>
      </c>
      <c r="BG12" s="2">
        <f t="shared" si="20"/>
        <v>35.847176079734226</v>
      </c>
      <c r="BH12" s="20">
        <v>540.7</v>
      </c>
      <c r="BI12" s="2">
        <v>127.2</v>
      </c>
      <c r="BJ12" s="2">
        <f t="shared" si="21"/>
        <v>23.525060107268356</v>
      </c>
      <c r="BK12" s="19">
        <f t="shared" si="3"/>
        <v>4.5</v>
      </c>
      <c r="BL12" s="19">
        <f t="shared" si="4"/>
        <v>90</v>
      </c>
      <c r="BM12" s="2">
        <f t="shared" si="22"/>
        <v>2000</v>
      </c>
      <c r="BN12" s="9"/>
      <c r="BO12" s="10"/>
    </row>
    <row r="13" spans="1:67" ht="15" customHeight="1">
      <c r="A13" s="25">
        <v>4</v>
      </c>
      <c r="B13" s="24" t="s">
        <v>33</v>
      </c>
      <c r="C13" s="7">
        <f t="shared" si="5"/>
        <v>2746.7</v>
      </c>
      <c r="D13" s="8">
        <f t="shared" si="0"/>
        <v>1423</v>
      </c>
      <c r="E13" s="2">
        <f t="shared" si="6"/>
        <v>51.807623693887216</v>
      </c>
      <c r="F13" s="2">
        <v>826.3</v>
      </c>
      <c r="G13" s="2">
        <v>711.1</v>
      </c>
      <c r="H13" s="2">
        <f t="shared" si="7"/>
        <v>86.05833232482149</v>
      </c>
      <c r="I13" s="2">
        <v>70.6</v>
      </c>
      <c r="J13" s="2">
        <v>35.2</v>
      </c>
      <c r="K13" s="2">
        <f t="shared" si="1"/>
        <v>49.85835694050992</v>
      </c>
      <c r="L13" s="2">
        <v>260.5</v>
      </c>
      <c r="M13" s="2">
        <v>526.6</v>
      </c>
      <c r="N13" s="2">
        <f t="shared" si="8"/>
        <v>202.1497120921305</v>
      </c>
      <c r="O13" s="2">
        <v>47.1</v>
      </c>
      <c r="P13" s="2">
        <v>3.9</v>
      </c>
      <c r="Q13" s="2">
        <f t="shared" si="9"/>
        <v>8.280254777070063</v>
      </c>
      <c r="R13" s="2">
        <v>234</v>
      </c>
      <c r="S13" s="2">
        <v>50</v>
      </c>
      <c r="T13" s="2">
        <f t="shared" si="10"/>
        <v>21.367521367521366</v>
      </c>
      <c r="U13" s="2"/>
      <c r="V13" s="2"/>
      <c r="W13" s="2" t="e">
        <f t="shared" si="23"/>
        <v>#DIV/0!</v>
      </c>
      <c r="X13" s="2">
        <v>57.5</v>
      </c>
      <c r="Y13" s="2">
        <v>6.6</v>
      </c>
      <c r="Z13" s="2">
        <f t="shared" si="11"/>
        <v>0.11478260869565217</v>
      </c>
      <c r="AA13" s="2"/>
      <c r="AB13" s="2"/>
      <c r="AC13" s="2" t="e">
        <f t="shared" si="12"/>
        <v>#DIV/0!</v>
      </c>
      <c r="AD13" s="2">
        <v>0</v>
      </c>
      <c r="AE13" s="2">
        <v>0</v>
      </c>
      <c r="AF13" s="2" t="e">
        <f t="shared" si="13"/>
        <v>#DIV/0!</v>
      </c>
      <c r="AG13" s="2"/>
      <c r="AH13" s="2"/>
      <c r="AI13" s="2" t="e">
        <v>#DIV/0!</v>
      </c>
      <c r="AJ13" s="2">
        <v>1920.4</v>
      </c>
      <c r="AK13" s="2">
        <v>711.9</v>
      </c>
      <c r="AL13" s="2">
        <f t="shared" si="14"/>
        <v>37.07040199958342</v>
      </c>
      <c r="AM13" s="2">
        <v>1186.8</v>
      </c>
      <c r="AN13" s="2">
        <v>595.2</v>
      </c>
      <c r="AO13" s="2">
        <f t="shared" si="15"/>
        <v>50.15166835187058</v>
      </c>
      <c r="AP13" s="2">
        <v>368.5</v>
      </c>
      <c r="AQ13" s="2">
        <v>0</v>
      </c>
      <c r="AR13" s="2">
        <f t="shared" si="16"/>
        <v>0</v>
      </c>
      <c r="AS13" s="2">
        <v>2805.3</v>
      </c>
      <c r="AT13" s="2">
        <v>1104.8</v>
      </c>
      <c r="AU13" s="2">
        <f t="shared" si="17"/>
        <v>39.382597226678065</v>
      </c>
      <c r="AV13" s="21">
        <v>1106.7</v>
      </c>
      <c r="AW13" s="2">
        <v>541.2</v>
      </c>
      <c r="AX13" s="2">
        <f t="shared" si="18"/>
        <v>48.902141501761996</v>
      </c>
      <c r="AY13" s="20">
        <v>1101.6</v>
      </c>
      <c r="AZ13" s="2">
        <v>536.6</v>
      </c>
      <c r="BA13" s="2">
        <f t="shared" si="2"/>
        <v>48.71096586782862</v>
      </c>
      <c r="BB13" s="2">
        <v>325.7</v>
      </c>
      <c r="BC13" s="2">
        <v>65</v>
      </c>
      <c r="BD13" s="2">
        <f t="shared" si="19"/>
        <v>19.95701565858152</v>
      </c>
      <c r="BE13" s="20">
        <v>220.2</v>
      </c>
      <c r="BF13" s="2">
        <v>123.3</v>
      </c>
      <c r="BG13" s="2">
        <f t="shared" si="20"/>
        <v>55.99455040871935</v>
      </c>
      <c r="BH13" s="20">
        <v>1081.2</v>
      </c>
      <c r="BI13" s="2">
        <v>344.2</v>
      </c>
      <c r="BJ13" s="2">
        <f t="shared" si="21"/>
        <v>31.834998150203475</v>
      </c>
      <c r="BK13" s="19">
        <f t="shared" si="3"/>
        <v>-58.600000000000364</v>
      </c>
      <c r="BL13" s="19">
        <f t="shared" si="4"/>
        <v>318.20000000000005</v>
      </c>
      <c r="BM13" s="2">
        <f t="shared" si="22"/>
        <v>-543.0034129692799</v>
      </c>
      <c r="BN13" s="9"/>
      <c r="BO13" s="10"/>
    </row>
    <row r="14" spans="1:67" ht="15">
      <c r="A14" s="25">
        <v>5</v>
      </c>
      <c r="B14" s="24" t="s">
        <v>34</v>
      </c>
      <c r="C14" s="7">
        <f t="shared" si="5"/>
        <v>12702.2</v>
      </c>
      <c r="D14" s="8">
        <f t="shared" si="0"/>
        <v>5294.6</v>
      </c>
      <c r="E14" s="2">
        <f t="shared" si="6"/>
        <v>41.682543181496115</v>
      </c>
      <c r="F14" s="2">
        <v>6976.3</v>
      </c>
      <c r="G14" s="2">
        <v>2693</v>
      </c>
      <c r="H14" s="2">
        <f t="shared" si="7"/>
        <v>38.60212433524934</v>
      </c>
      <c r="I14" s="2">
        <v>1829.3</v>
      </c>
      <c r="J14" s="2">
        <v>796.3</v>
      </c>
      <c r="K14" s="2">
        <f t="shared" si="1"/>
        <v>43.53031214125622</v>
      </c>
      <c r="L14" s="2">
        <v>480.3</v>
      </c>
      <c r="M14" s="2">
        <v>417.6</v>
      </c>
      <c r="N14" s="2">
        <f t="shared" si="8"/>
        <v>86.94565896314803</v>
      </c>
      <c r="O14" s="2">
        <v>941.8</v>
      </c>
      <c r="P14" s="2">
        <v>17.7</v>
      </c>
      <c r="Q14" s="2">
        <f t="shared" si="9"/>
        <v>1.879379910809089</v>
      </c>
      <c r="R14" s="2">
        <v>2917</v>
      </c>
      <c r="S14" s="2">
        <v>1109.5</v>
      </c>
      <c r="T14" s="2">
        <f t="shared" si="10"/>
        <v>38.035653068220775</v>
      </c>
      <c r="U14" s="2"/>
      <c r="V14" s="2"/>
      <c r="W14" s="2" t="e">
        <f t="shared" si="23"/>
        <v>#DIV/0!</v>
      </c>
      <c r="X14" s="2">
        <v>16.7</v>
      </c>
      <c r="Y14" s="2">
        <v>26.3</v>
      </c>
      <c r="Z14" s="2">
        <f t="shared" si="11"/>
        <v>1.5748502994011977</v>
      </c>
      <c r="AA14" s="2"/>
      <c r="AB14" s="2"/>
      <c r="AC14" s="2" t="e">
        <f t="shared" si="12"/>
        <v>#DIV/0!</v>
      </c>
      <c r="AD14" s="2">
        <v>15</v>
      </c>
      <c r="AE14" s="2">
        <v>7.8</v>
      </c>
      <c r="AF14" s="2">
        <f t="shared" si="13"/>
        <v>52</v>
      </c>
      <c r="AG14" s="2"/>
      <c r="AH14" s="2"/>
      <c r="AI14" s="2" t="e">
        <v>#DIV/0!</v>
      </c>
      <c r="AJ14" s="2">
        <v>5725.9</v>
      </c>
      <c r="AK14" s="2">
        <v>2601.6</v>
      </c>
      <c r="AL14" s="2">
        <f t="shared" si="14"/>
        <v>45.43565203723432</v>
      </c>
      <c r="AM14" s="2">
        <v>2950.8</v>
      </c>
      <c r="AN14" s="2">
        <v>1479.8</v>
      </c>
      <c r="AO14" s="2">
        <f t="shared" si="15"/>
        <v>50.149112105191804</v>
      </c>
      <c r="AP14" s="2">
        <v>318.9</v>
      </c>
      <c r="AQ14" s="2">
        <v>0</v>
      </c>
      <c r="AR14" s="2">
        <f t="shared" si="16"/>
        <v>0</v>
      </c>
      <c r="AS14" s="2">
        <v>12594.6</v>
      </c>
      <c r="AT14" s="2">
        <v>5241.3</v>
      </c>
      <c r="AU14" s="2">
        <f t="shared" si="17"/>
        <v>41.61545424229431</v>
      </c>
      <c r="AV14" s="21">
        <v>2623.8</v>
      </c>
      <c r="AW14" s="2">
        <v>1075.4</v>
      </c>
      <c r="AX14" s="2">
        <f t="shared" si="18"/>
        <v>40.9863556673527</v>
      </c>
      <c r="AY14" s="20">
        <v>2576.7</v>
      </c>
      <c r="AZ14" s="2">
        <v>1058.3</v>
      </c>
      <c r="BA14" s="2">
        <f t="shared" si="2"/>
        <v>41.07191368805061</v>
      </c>
      <c r="BB14" s="2">
        <v>2330.6</v>
      </c>
      <c r="BC14" s="2">
        <v>251</v>
      </c>
      <c r="BD14" s="2">
        <f t="shared" si="19"/>
        <v>10.769758860379302</v>
      </c>
      <c r="BE14" s="20">
        <v>2953.6</v>
      </c>
      <c r="BF14" s="2">
        <v>1245.8</v>
      </c>
      <c r="BG14" s="2">
        <f t="shared" si="20"/>
        <v>42.179035752979416</v>
      </c>
      <c r="BH14" s="20">
        <v>3048.2</v>
      </c>
      <c r="BI14" s="2">
        <v>1161.6</v>
      </c>
      <c r="BJ14" s="2">
        <f t="shared" si="21"/>
        <v>38.10773571287973</v>
      </c>
      <c r="BK14" s="19">
        <f t="shared" si="3"/>
        <v>107.60000000000036</v>
      </c>
      <c r="BL14" s="19">
        <f t="shared" si="4"/>
        <v>53.30000000000018</v>
      </c>
      <c r="BM14" s="2">
        <f t="shared" si="22"/>
        <v>49.53531598513011</v>
      </c>
      <c r="BN14" s="9"/>
      <c r="BO14" s="10"/>
    </row>
    <row r="15" spans="1:67" ht="15">
      <c r="A15" s="25">
        <v>6</v>
      </c>
      <c r="B15" s="24" t="s">
        <v>41</v>
      </c>
      <c r="C15" s="7">
        <f t="shared" si="5"/>
        <v>4530</v>
      </c>
      <c r="D15" s="8">
        <f t="shared" si="0"/>
        <v>1600.1</v>
      </c>
      <c r="E15" s="2">
        <f t="shared" si="6"/>
        <v>35.322295805739515</v>
      </c>
      <c r="F15" s="2">
        <v>878</v>
      </c>
      <c r="G15" s="2">
        <v>172.6</v>
      </c>
      <c r="H15" s="2">
        <f t="shared" si="7"/>
        <v>19.658314350797266</v>
      </c>
      <c r="I15" s="2">
        <v>50</v>
      </c>
      <c r="J15" s="2">
        <v>10.1</v>
      </c>
      <c r="K15" s="2">
        <f t="shared" si="1"/>
        <v>20.2</v>
      </c>
      <c r="L15" s="2">
        <v>6.5</v>
      </c>
      <c r="M15" s="2">
        <v>5.7</v>
      </c>
      <c r="N15" s="2">
        <f t="shared" si="8"/>
        <v>87.6923076923077</v>
      </c>
      <c r="O15" s="2">
        <v>65.6</v>
      </c>
      <c r="P15" s="2">
        <v>2</v>
      </c>
      <c r="Q15" s="2">
        <f t="shared" si="9"/>
        <v>3.0487804878048785</v>
      </c>
      <c r="R15" s="2">
        <v>538</v>
      </c>
      <c r="S15" s="2">
        <v>41.1</v>
      </c>
      <c r="T15" s="2">
        <f t="shared" si="10"/>
        <v>7.639405204460966</v>
      </c>
      <c r="U15" s="2"/>
      <c r="V15" s="2"/>
      <c r="W15" s="2" t="e">
        <f t="shared" si="23"/>
        <v>#DIV/0!</v>
      </c>
      <c r="X15" s="2">
        <v>42.8</v>
      </c>
      <c r="Y15" s="2">
        <v>29.2</v>
      </c>
      <c r="Z15" s="2">
        <f t="shared" si="11"/>
        <v>0.6822429906542057</v>
      </c>
      <c r="AA15" s="2"/>
      <c r="AB15" s="2"/>
      <c r="AC15" s="2" t="e">
        <f t="shared" si="12"/>
        <v>#DIV/0!</v>
      </c>
      <c r="AD15" s="2">
        <v>0</v>
      </c>
      <c r="AE15" s="2">
        <v>0</v>
      </c>
      <c r="AF15" s="2" t="e">
        <f t="shared" si="13"/>
        <v>#DIV/0!</v>
      </c>
      <c r="AG15" s="2"/>
      <c r="AH15" s="2"/>
      <c r="AI15" s="2" t="e">
        <v>#DIV/0!</v>
      </c>
      <c r="AJ15" s="2">
        <v>3652</v>
      </c>
      <c r="AK15" s="2">
        <v>1427.5</v>
      </c>
      <c r="AL15" s="2">
        <f t="shared" si="14"/>
        <v>39.088170865279295</v>
      </c>
      <c r="AM15" s="2">
        <v>1441.9</v>
      </c>
      <c r="AN15" s="2">
        <v>723.1</v>
      </c>
      <c r="AO15" s="2">
        <f t="shared" si="15"/>
        <v>50.1491088147583</v>
      </c>
      <c r="AP15" s="2">
        <v>1102</v>
      </c>
      <c r="AQ15" s="2">
        <v>490</v>
      </c>
      <c r="AR15" s="2">
        <f t="shared" si="16"/>
        <v>44.46460980036298</v>
      </c>
      <c r="AS15" s="2">
        <v>4574.3</v>
      </c>
      <c r="AT15" s="2">
        <v>1701.1</v>
      </c>
      <c r="AU15" s="2">
        <f t="shared" si="17"/>
        <v>37.188203659576324</v>
      </c>
      <c r="AV15" s="21">
        <v>1255.8</v>
      </c>
      <c r="AW15" s="2">
        <v>630.7</v>
      </c>
      <c r="AX15" s="2">
        <f t="shared" si="18"/>
        <v>50.222965440356745</v>
      </c>
      <c r="AY15" s="20">
        <v>1250.2</v>
      </c>
      <c r="AZ15" s="2">
        <v>625.6</v>
      </c>
      <c r="BA15" s="2">
        <f t="shared" si="2"/>
        <v>50.03999360102384</v>
      </c>
      <c r="BB15" s="2">
        <v>379.9</v>
      </c>
      <c r="BC15" s="2">
        <v>98</v>
      </c>
      <c r="BD15" s="2">
        <f t="shared" si="19"/>
        <v>25.796262174256384</v>
      </c>
      <c r="BE15" s="20">
        <v>221</v>
      </c>
      <c r="BF15" s="2">
        <v>133.8</v>
      </c>
      <c r="BG15" s="2">
        <f t="shared" si="20"/>
        <v>60.54298642533937</v>
      </c>
      <c r="BH15" s="20">
        <v>1362.3</v>
      </c>
      <c r="BI15" s="2">
        <v>249.5</v>
      </c>
      <c r="BJ15" s="2">
        <f t="shared" si="21"/>
        <v>18.314614989356237</v>
      </c>
      <c r="BK15" s="19">
        <f t="shared" si="3"/>
        <v>-44.30000000000018</v>
      </c>
      <c r="BL15" s="19">
        <f t="shared" si="4"/>
        <v>-101</v>
      </c>
      <c r="BM15" s="2">
        <f t="shared" si="22"/>
        <v>227.99097065462658</v>
      </c>
      <c r="BN15" s="9"/>
      <c r="BO15" s="10"/>
    </row>
    <row r="16" spans="1:67" ht="15">
      <c r="A16" s="25">
        <v>7</v>
      </c>
      <c r="B16" s="24" t="s">
        <v>35</v>
      </c>
      <c r="C16" s="7">
        <f t="shared" si="5"/>
        <v>8626.3</v>
      </c>
      <c r="D16" s="8">
        <f t="shared" si="0"/>
        <v>1735</v>
      </c>
      <c r="E16" s="2">
        <f t="shared" si="6"/>
        <v>20.112910517834994</v>
      </c>
      <c r="F16" s="2">
        <v>1293.6</v>
      </c>
      <c r="G16" s="2">
        <v>548.4</v>
      </c>
      <c r="H16" s="2">
        <f t="shared" si="7"/>
        <v>42.393320964749535</v>
      </c>
      <c r="I16" s="2">
        <v>66.3</v>
      </c>
      <c r="J16" s="2">
        <v>15.6</v>
      </c>
      <c r="K16" s="2">
        <f t="shared" si="1"/>
        <v>23.52941176470588</v>
      </c>
      <c r="L16" s="2">
        <v>20.1</v>
      </c>
      <c r="M16" s="2">
        <v>54.3</v>
      </c>
      <c r="N16" s="2">
        <f t="shared" si="8"/>
        <v>270.14925373134326</v>
      </c>
      <c r="O16" s="2">
        <v>47.2</v>
      </c>
      <c r="P16" s="2">
        <v>1.5</v>
      </c>
      <c r="Q16" s="2">
        <f t="shared" si="9"/>
        <v>3.1779661016949152</v>
      </c>
      <c r="R16" s="2">
        <v>751</v>
      </c>
      <c r="S16" s="2">
        <v>201.1</v>
      </c>
      <c r="T16" s="2">
        <f t="shared" si="10"/>
        <v>26.77762982689747</v>
      </c>
      <c r="U16" s="2"/>
      <c r="V16" s="2"/>
      <c r="W16" s="2" t="e">
        <f t="shared" si="23"/>
        <v>#DIV/0!</v>
      </c>
      <c r="X16" s="2">
        <v>54.9</v>
      </c>
      <c r="Y16" s="2">
        <v>20.9</v>
      </c>
      <c r="Z16" s="2">
        <f t="shared" si="11"/>
        <v>0.3806921675774135</v>
      </c>
      <c r="AA16" s="2"/>
      <c r="AB16" s="2"/>
      <c r="AC16" s="2" t="e">
        <f t="shared" si="12"/>
        <v>#DIV/0!</v>
      </c>
      <c r="AD16" s="2">
        <v>0</v>
      </c>
      <c r="AE16" s="2">
        <v>0</v>
      </c>
      <c r="AF16" s="2" t="e">
        <f t="shared" si="13"/>
        <v>#DIV/0!</v>
      </c>
      <c r="AG16" s="2"/>
      <c r="AH16" s="2"/>
      <c r="AI16" s="2" t="e">
        <v>#DIV/0!</v>
      </c>
      <c r="AJ16" s="2">
        <v>7332.7</v>
      </c>
      <c r="AK16" s="2">
        <v>1186.6</v>
      </c>
      <c r="AL16" s="2">
        <f t="shared" si="14"/>
        <v>16.18230665375646</v>
      </c>
      <c r="AM16" s="2">
        <v>1246.5</v>
      </c>
      <c r="AN16" s="2">
        <v>625.1</v>
      </c>
      <c r="AO16" s="2">
        <f t="shared" si="15"/>
        <v>50.14841556357802</v>
      </c>
      <c r="AP16" s="2">
        <v>662.8</v>
      </c>
      <c r="AQ16" s="2">
        <v>240</v>
      </c>
      <c r="AR16" s="2">
        <f t="shared" si="16"/>
        <v>36.210018105009055</v>
      </c>
      <c r="AS16" s="2">
        <v>8865.1</v>
      </c>
      <c r="AT16" s="2">
        <v>1526</v>
      </c>
      <c r="AU16" s="2">
        <f t="shared" si="17"/>
        <v>17.213567810853796</v>
      </c>
      <c r="AV16" s="21">
        <v>1220.8</v>
      </c>
      <c r="AW16" s="2">
        <v>566.3</v>
      </c>
      <c r="AX16" s="2">
        <f t="shared" si="18"/>
        <v>46.387614678899084</v>
      </c>
      <c r="AY16" s="20">
        <v>1215</v>
      </c>
      <c r="AZ16" s="2">
        <v>561.1</v>
      </c>
      <c r="BA16" s="2">
        <f t="shared" si="2"/>
        <v>46.181069958847736</v>
      </c>
      <c r="BB16" s="2">
        <v>3558.7</v>
      </c>
      <c r="BC16" s="2">
        <v>77.8</v>
      </c>
      <c r="BD16" s="2">
        <f t="shared" si="19"/>
        <v>2.18619158681541</v>
      </c>
      <c r="BE16" s="20">
        <v>742.8</v>
      </c>
      <c r="BF16" s="2">
        <v>269.3</v>
      </c>
      <c r="BG16" s="2">
        <f t="shared" si="20"/>
        <v>36.25471190091546</v>
      </c>
      <c r="BH16" s="20">
        <v>3180</v>
      </c>
      <c r="BI16" s="2">
        <v>529.2</v>
      </c>
      <c r="BJ16" s="2">
        <f t="shared" si="21"/>
        <v>16.641509433962266</v>
      </c>
      <c r="BK16" s="19">
        <f t="shared" si="3"/>
        <v>-238.8000000000011</v>
      </c>
      <c r="BL16" s="19">
        <f t="shared" si="4"/>
        <v>209</v>
      </c>
      <c r="BM16" s="2">
        <f t="shared" si="22"/>
        <v>-87.52093802345019</v>
      </c>
      <c r="BN16" s="9"/>
      <c r="BO16" s="10"/>
    </row>
    <row r="17" spans="1:67" ht="15" customHeight="1">
      <c r="A17" s="25">
        <v>8</v>
      </c>
      <c r="B17" s="24" t="s">
        <v>36</v>
      </c>
      <c r="C17" s="7">
        <f t="shared" si="5"/>
        <v>2977.3999999999996</v>
      </c>
      <c r="D17" s="8">
        <f t="shared" si="0"/>
        <v>1138.7</v>
      </c>
      <c r="E17" s="2">
        <f t="shared" si="6"/>
        <v>38.24477732249614</v>
      </c>
      <c r="F17" s="2">
        <v>620.2</v>
      </c>
      <c r="G17" s="2">
        <v>233.8</v>
      </c>
      <c r="H17" s="2">
        <f t="shared" si="7"/>
        <v>37.69751693002257</v>
      </c>
      <c r="I17" s="2">
        <v>67.9</v>
      </c>
      <c r="J17" s="2">
        <v>35.1</v>
      </c>
      <c r="K17" s="2">
        <f t="shared" si="1"/>
        <v>51.69366715758468</v>
      </c>
      <c r="L17" s="2">
        <v>8</v>
      </c>
      <c r="M17" s="2">
        <v>0</v>
      </c>
      <c r="N17" s="2">
        <f t="shared" si="8"/>
        <v>0</v>
      </c>
      <c r="O17" s="2">
        <v>28.7</v>
      </c>
      <c r="P17" s="2">
        <v>0.5</v>
      </c>
      <c r="Q17" s="2">
        <f t="shared" si="9"/>
        <v>1.7421602787456445</v>
      </c>
      <c r="R17" s="2">
        <v>259</v>
      </c>
      <c r="S17" s="2">
        <v>61</v>
      </c>
      <c r="T17" s="2">
        <f t="shared" si="10"/>
        <v>23.552123552123554</v>
      </c>
      <c r="U17" s="2"/>
      <c r="V17" s="2"/>
      <c r="W17" s="2" t="e">
        <f t="shared" si="23"/>
        <v>#DIV/0!</v>
      </c>
      <c r="X17" s="2">
        <v>41.4</v>
      </c>
      <c r="Y17" s="2">
        <v>37.1</v>
      </c>
      <c r="Z17" s="2">
        <f t="shared" si="11"/>
        <v>0.8961352657004832</v>
      </c>
      <c r="AA17" s="2"/>
      <c r="AB17" s="2"/>
      <c r="AC17" s="2" t="e">
        <f t="shared" si="12"/>
        <v>#DIV/0!</v>
      </c>
      <c r="AD17" s="2">
        <v>8.2</v>
      </c>
      <c r="AE17" s="2">
        <v>0</v>
      </c>
      <c r="AF17" s="2">
        <f t="shared" si="13"/>
        <v>0</v>
      </c>
      <c r="AG17" s="2"/>
      <c r="AH17" s="2"/>
      <c r="AI17" s="2" t="e">
        <v>#DIV/0!</v>
      </c>
      <c r="AJ17" s="2">
        <v>2357.2</v>
      </c>
      <c r="AK17" s="2">
        <v>904.9</v>
      </c>
      <c r="AL17" s="2">
        <f t="shared" si="14"/>
        <v>38.38876633293739</v>
      </c>
      <c r="AM17" s="2">
        <v>850.4</v>
      </c>
      <c r="AN17" s="2">
        <v>426.4</v>
      </c>
      <c r="AO17" s="2">
        <f t="shared" si="15"/>
        <v>50.14111006585136</v>
      </c>
      <c r="AP17" s="2">
        <v>765.8</v>
      </c>
      <c r="AQ17" s="2">
        <v>260</v>
      </c>
      <c r="AR17" s="2">
        <f t="shared" si="16"/>
        <v>33.95142334813268</v>
      </c>
      <c r="AS17" s="2">
        <v>2990.4</v>
      </c>
      <c r="AT17" s="2">
        <v>1023.7</v>
      </c>
      <c r="AU17" s="2">
        <f t="shared" si="17"/>
        <v>34.232878544676296</v>
      </c>
      <c r="AV17" s="21">
        <v>1088.4</v>
      </c>
      <c r="AW17" s="2">
        <v>465.9</v>
      </c>
      <c r="AX17" s="2">
        <f t="shared" si="18"/>
        <v>42.80595369349503</v>
      </c>
      <c r="AY17" s="20">
        <v>1083.6</v>
      </c>
      <c r="AZ17" s="2">
        <v>461.6</v>
      </c>
      <c r="BA17" s="2">
        <f t="shared" si="2"/>
        <v>42.598744924326326</v>
      </c>
      <c r="BB17" s="2">
        <v>423.8</v>
      </c>
      <c r="BC17" s="2">
        <v>91.5</v>
      </c>
      <c r="BD17" s="2">
        <f t="shared" si="19"/>
        <v>21.59037281736668</v>
      </c>
      <c r="BE17" s="20">
        <v>569.8</v>
      </c>
      <c r="BF17" s="2">
        <v>255.7</v>
      </c>
      <c r="BG17" s="2">
        <f t="shared" si="20"/>
        <v>44.875394875394875</v>
      </c>
      <c r="BH17" s="20">
        <v>836.9</v>
      </c>
      <c r="BI17" s="2">
        <v>171.8</v>
      </c>
      <c r="BJ17" s="2">
        <f t="shared" si="21"/>
        <v>20.528139562671765</v>
      </c>
      <c r="BK17" s="19">
        <f t="shared" si="3"/>
        <v>-13.000000000000455</v>
      </c>
      <c r="BL17" s="19">
        <f t="shared" si="4"/>
        <v>115</v>
      </c>
      <c r="BM17" s="2">
        <f t="shared" si="22"/>
        <v>-884.6153846153536</v>
      </c>
      <c r="BN17" s="9"/>
      <c r="BO17" s="10"/>
    </row>
    <row r="18" spans="1:67" ht="15">
      <c r="A18" s="25">
        <v>9</v>
      </c>
      <c r="B18" s="24" t="s">
        <v>37</v>
      </c>
      <c r="C18" s="7">
        <f t="shared" si="5"/>
        <v>7875.099999999999</v>
      </c>
      <c r="D18" s="8">
        <f t="shared" si="0"/>
        <v>2324.5</v>
      </c>
      <c r="E18" s="2">
        <f t="shared" si="6"/>
        <v>29.517085497327024</v>
      </c>
      <c r="F18" s="2">
        <v>1853.2</v>
      </c>
      <c r="G18" s="2">
        <v>452.2</v>
      </c>
      <c r="H18" s="2">
        <f t="shared" si="7"/>
        <v>24.401036045758687</v>
      </c>
      <c r="I18" s="2">
        <v>147.5</v>
      </c>
      <c r="J18" s="2">
        <v>65.2</v>
      </c>
      <c r="K18" s="2">
        <f t="shared" si="1"/>
        <v>44.20338983050848</v>
      </c>
      <c r="L18" s="2">
        <v>82.5</v>
      </c>
      <c r="M18" s="2">
        <v>49.6</v>
      </c>
      <c r="N18" s="2">
        <f t="shared" si="8"/>
        <v>60.12121212121212</v>
      </c>
      <c r="O18" s="2">
        <v>158.7</v>
      </c>
      <c r="P18" s="2">
        <v>7.5</v>
      </c>
      <c r="Q18" s="2">
        <f t="shared" si="9"/>
        <v>4.725897920604915</v>
      </c>
      <c r="R18" s="2">
        <v>870</v>
      </c>
      <c r="S18" s="2">
        <v>84.1</v>
      </c>
      <c r="T18" s="2">
        <f t="shared" si="10"/>
        <v>9.666666666666666</v>
      </c>
      <c r="U18" s="2"/>
      <c r="V18" s="2"/>
      <c r="W18" s="2" t="e">
        <f t="shared" si="23"/>
        <v>#DIV/0!</v>
      </c>
      <c r="X18" s="2">
        <v>63</v>
      </c>
      <c r="Y18" s="2">
        <v>0</v>
      </c>
      <c r="Z18" s="2">
        <f t="shared" si="11"/>
        <v>0</v>
      </c>
      <c r="AA18" s="2"/>
      <c r="AB18" s="2"/>
      <c r="AC18" s="2" t="e">
        <f t="shared" si="12"/>
        <v>#DIV/0!</v>
      </c>
      <c r="AD18" s="2">
        <v>83.1</v>
      </c>
      <c r="AE18" s="2">
        <v>29.1</v>
      </c>
      <c r="AF18" s="2">
        <f t="shared" si="13"/>
        <v>35.018050541516246</v>
      </c>
      <c r="AG18" s="2"/>
      <c r="AH18" s="2"/>
      <c r="AI18" s="2" t="e">
        <v>#DIV/0!</v>
      </c>
      <c r="AJ18" s="2">
        <v>6021.9</v>
      </c>
      <c r="AK18" s="2">
        <v>1872.3</v>
      </c>
      <c r="AL18" s="2">
        <f t="shared" si="14"/>
        <v>31.091515966721467</v>
      </c>
      <c r="AM18" s="2">
        <v>2443.4</v>
      </c>
      <c r="AN18" s="2">
        <v>1225.3</v>
      </c>
      <c r="AO18" s="2">
        <f t="shared" si="15"/>
        <v>50.14733567979045</v>
      </c>
      <c r="AP18" s="2">
        <v>633.6</v>
      </c>
      <c r="AQ18" s="2">
        <v>355</v>
      </c>
      <c r="AR18" s="2">
        <f t="shared" si="16"/>
        <v>56.0290404040404</v>
      </c>
      <c r="AS18" s="2">
        <v>8015</v>
      </c>
      <c r="AT18" s="2">
        <v>2296</v>
      </c>
      <c r="AU18" s="2">
        <f t="shared" si="17"/>
        <v>28.646288209606986</v>
      </c>
      <c r="AV18" s="21">
        <v>1634.9</v>
      </c>
      <c r="AW18" s="2">
        <v>821.9</v>
      </c>
      <c r="AX18" s="2">
        <f t="shared" si="18"/>
        <v>50.27218790140069</v>
      </c>
      <c r="AY18" s="20">
        <v>1627.6</v>
      </c>
      <c r="AZ18" s="2">
        <v>815</v>
      </c>
      <c r="BA18" s="2">
        <f t="shared" si="2"/>
        <v>50.07372818874417</v>
      </c>
      <c r="BB18" s="2">
        <v>879.1</v>
      </c>
      <c r="BC18" s="2">
        <v>242.8</v>
      </c>
      <c r="BD18" s="2">
        <f t="shared" si="19"/>
        <v>27.619155954953932</v>
      </c>
      <c r="BE18" s="20">
        <v>2919.6</v>
      </c>
      <c r="BF18" s="2">
        <v>388.2</v>
      </c>
      <c r="BG18" s="2">
        <f t="shared" si="20"/>
        <v>13.296341964652692</v>
      </c>
      <c r="BH18" s="20">
        <v>2375.6</v>
      </c>
      <c r="BI18" s="2">
        <v>763.3</v>
      </c>
      <c r="BJ18" s="2">
        <f t="shared" si="21"/>
        <v>32.13083010607846</v>
      </c>
      <c r="BK18" s="19">
        <f t="shared" si="3"/>
        <v>-139.90000000000055</v>
      </c>
      <c r="BL18" s="19">
        <f t="shared" si="4"/>
        <v>28.5</v>
      </c>
      <c r="BM18" s="2">
        <f t="shared" si="22"/>
        <v>-20.37169406719077</v>
      </c>
      <c r="BN18" s="9"/>
      <c r="BO18" s="10"/>
    </row>
    <row r="19" spans="1:67" ht="15">
      <c r="A19" s="25">
        <v>10</v>
      </c>
      <c r="B19" s="24" t="s">
        <v>38</v>
      </c>
      <c r="C19" s="7">
        <f t="shared" si="5"/>
        <v>21072.9</v>
      </c>
      <c r="D19" s="8">
        <f t="shared" si="0"/>
        <v>3566.5</v>
      </c>
      <c r="E19" s="2">
        <f t="shared" si="6"/>
        <v>16.92458085977725</v>
      </c>
      <c r="F19" s="2">
        <v>2102</v>
      </c>
      <c r="G19" s="2">
        <v>553.1</v>
      </c>
      <c r="H19" s="2">
        <f t="shared" si="7"/>
        <v>26.313035204567083</v>
      </c>
      <c r="I19" s="2">
        <v>112.7</v>
      </c>
      <c r="J19" s="2">
        <v>61.2</v>
      </c>
      <c r="K19" s="2">
        <f t="shared" si="1"/>
        <v>54.30346051464065</v>
      </c>
      <c r="L19" s="2">
        <v>3.6</v>
      </c>
      <c r="M19" s="2">
        <v>56.1</v>
      </c>
      <c r="N19" s="2">
        <f t="shared" si="8"/>
        <v>1558.3333333333335</v>
      </c>
      <c r="O19" s="2">
        <v>572.7</v>
      </c>
      <c r="P19" s="2">
        <v>49.2</v>
      </c>
      <c r="Q19" s="2">
        <f t="shared" si="9"/>
        <v>8.590885280251442</v>
      </c>
      <c r="R19" s="2">
        <v>799</v>
      </c>
      <c r="S19" s="2">
        <v>95.6</v>
      </c>
      <c r="T19" s="2">
        <f t="shared" si="10"/>
        <v>11.964956195244055</v>
      </c>
      <c r="U19" s="2"/>
      <c r="V19" s="2"/>
      <c r="W19" s="2" t="e">
        <f t="shared" si="23"/>
        <v>#DIV/0!</v>
      </c>
      <c r="X19" s="2">
        <v>12</v>
      </c>
      <c r="Y19" s="2">
        <v>0</v>
      </c>
      <c r="Z19" s="2">
        <f t="shared" si="11"/>
        <v>0</v>
      </c>
      <c r="AA19" s="2"/>
      <c r="AB19" s="2"/>
      <c r="AC19" s="2" t="e">
        <f t="shared" si="12"/>
        <v>#DIV/0!</v>
      </c>
      <c r="AD19" s="2">
        <v>0</v>
      </c>
      <c r="AE19" s="2">
        <v>0</v>
      </c>
      <c r="AF19" s="2" t="e">
        <f t="shared" si="13"/>
        <v>#DIV/0!</v>
      </c>
      <c r="AG19" s="2"/>
      <c r="AH19" s="2"/>
      <c r="AI19" s="2" t="e">
        <v>#DIV/0!</v>
      </c>
      <c r="AJ19" s="2">
        <v>18970.9</v>
      </c>
      <c r="AK19" s="2">
        <v>3013.4</v>
      </c>
      <c r="AL19" s="2">
        <f t="shared" si="14"/>
        <v>15.884328102514903</v>
      </c>
      <c r="AM19" s="2">
        <v>5618.6</v>
      </c>
      <c r="AN19" s="2">
        <v>2817.6</v>
      </c>
      <c r="AO19" s="2">
        <f t="shared" si="15"/>
        <v>50.14772363222154</v>
      </c>
      <c r="AP19" s="2">
        <v>228.9</v>
      </c>
      <c r="AQ19" s="2">
        <v>0</v>
      </c>
      <c r="AR19" s="2">
        <f t="shared" si="16"/>
        <v>0</v>
      </c>
      <c r="AS19" s="2">
        <v>21322.5</v>
      </c>
      <c r="AT19" s="2">
        <v>3040.3</v>
      </c>
      <c r="AU19" s="2">
        <f t="shared" si="17"/>
        <v>14.25864696916403</v>
      </c>
      <c r="AV19" s="21">
        <v>1881.5</v>
      </c>
      <c r="AW19" s="2">
        <v>858.1</v>
      </c>
      <c r="AX19" s="2">
        <f t="shared" si="18"/>
        <v>45.60722827531225</v>
      </c>
      <c r="AY19" s="20">
        <v>1814</v>
      </c>
      <c r="AZ19" s="2">
        <v>840.6</v>
      </c>
      <c r="BA19" s="2">
        <f t="shared" si="2"/>
        <v>46.339581036383684</v>
      </c>
      <c r="BB19" s="2">
        <v>12688.3</v>
      </c>
      <c r="BC19" s="2">
        <v>376.2</v>
      </c>
      <c r="BD19" s="2">
        <f t="shared" si="19"/>
        <v>2.964936201067125</v>
      </c>
      <c r="BE19" s="20">
        <v>2371.7</v>
      </c>
      <c r="BF19" s="2">
        <v>801.8</v>
      </c>
      <c r="BG19" s="2">
        <f t="shared" si="20"/>
        <v>33.806973900577646</v>
      </c>
      <c r="BH19" s="20">
        <v>2363.6</v>
      </c>
      <c r="BI19" s="2">
        <v>685</v>
      </c>
      <c r="BJ19" s="2">
        <f t="shared" si="21"/>
        <v>28.981215095616857</v>
      </c>
      <c r="BK19" s="19">
        <f t="shared" si="3"/>
        <v>-249.59999999999854</v>
      </c>
      <c r="BL19" s="19">
        <f t="shared" si="4"/>
        <v>526.1999999999998</v>
      </c>
      <c r="BM19" s="2">
        <f t="shared" si="22"/>
        <v>-210.81730769230887</v>
      </c>
      <c r="BN19" s="9"/>
      <c r="BO19" s="10"/>
    </row>
    <row r="20" spans="1:67" ht="15">
      <c r="A20" s="25">
        <v>11</v>
      </c>
      <c r="B20" s="24" t="s">
        <v>39</v>
      </c>
      <c r="C20" s="8">
        <f t="shared" si="5"/>
        <v>5537.7</v>
      </c>
      <c r="D20" s="8">
        <f t="shared" si="0"/>
        <v>1480.5</v>
      </c>
      <c r="E20" s="2">
        <f t="shared" si="6"/>
        <v>26.7349260523322</v>
      </c>
      <c r="F20" s="2">
        <v>1119.3</v>
      </c>
      <c r="G20" s="2">
        <v>235.8</v>
      </c>
      <c r="H20" s="2">
        <f t="shared" si="7"/>
        <v>21.06673813990887</v>
      </c>
      <c r="I20" s="2">
        <v>88.6</v>
      </c>
      <c r="J20" s="2">
        <v>34.2</v>
      </c>
      <c r="K20" s="2">
        <f t="shared" si="1"/>
        <v>38.60045146726863</v>
      </c>
      <c r="L20" s="2">
        <v>28.5</v>
      </c>
      <c r="M20" s="2">
        <v>0</v>
      </c>
      <c r="N20" s="2">
        <f t="shared" si="8"/>
        <v>0</v>
      </c>
      <c r="O20" s="2">
        <v>112.7</v>
      </c>
      <c r="P20" s="2">
        <v>1.5</v>
      </c>
      <c r="Q20" s="2">
        <f t="shared" si="9"/>
        <v>1.3309671694764862</v>
      </c>
      <c r="R20" s="2">
        <v>433</v>
      </c>
      <c r="S20" s="2">
        <v>25.4</v>
      </c>
      <c r="T20" s="2">
        <f t="shared" si="10"/>
        <v>5.866050808314087</v>
      </c>
      <c r="U20" s="2"/>
      <c r="V20" s="2"/>
      <c r="W20" s="2" t="e">
        <f t="shared" si="23"/>
        <v>#DIV/0!</v>
      </c>
      <c r="X20" s="2">
        <v>30.5</v>
      </c>
      <c r="Y20" s="2">
        <v>15.2</v>
      </c>
      <c r="Z20" s="2">
        <f t="shared" si="11"/>
        <v>0.4983606557377049</v>
      </c>
      <c r="AA20" s="2"/>
      <c r="AB20" s="2"/>
      <c r="AC20" s="2" t="e">
        <f t="shared" si="12"/>
        <v>#DIV/0!</v>
      </c>
      <c r="AD20" s="2">
        <v>94</v>
      </c>
      <c r="AE20" s="2">
        <v>2.3</v>
      </c>
      <c r="AF20" s="2">
        <f t="shared" si="13"/>
        <v>2.4468085106382977</v>
      </c>
      <c r="AG20" s="2"/>
      <c r="AH20" s="2"/>
      <c r="AI20" s="2" t="e">
        <v>#DIV/0!</v>
      </c>
      <c r="AJ20" s="2">
        <v>4418.4</v>
      </c>
      <c r="AK20" s="2">
        <v>1244.7</v>
      </c>
      <c r="AL20" s="2">
        <f t="shared" si="14"/>
        <v>28.17083107007062</v>
      </c>
      <c r="AM20" s="2">
        <v>1301.2</v>
      </c>
      <c r="AN20" s="2">
        <v>652.5</v>
      </c>
      <c r="AO20" s="2">
        <f t="shared" si="15"/>
        <v>50.14601905932985</v>
      </c>
      <c r="AP20" s="2">
        <v>633.7</v>
      </c>
      <c r="AQ20" s="2">
        <v>220</v>
      </c>
      <c r="AR20" s="2">
        <f t="shared" si="16"/>
        <v>34.71674293829888</v>
      </c>
      <c r="AS20" s="2">
        <v>5589</v>
      </c>
      <c r="AT20" s="2">
        <v>1585</v>
      </c>
      <c r="AU20" s="2">
        <f t="shared" si="17"/>
        <v>28.359277151547683</v>
      </c>
      <c r="AV20" s="21">
        <v>1154.7</v>
      </c>
      <c r="AW20" s="2">
        <v>551.3</v>
      </c>
      <c r="AX20" s="2">
        <f t="shared" si="18"/>
        <v>47.74400277128258</v>
      </c>
      <c r="AY20" s="20">
        <v>1150.1</v>
      </c>
      <c r="AZ20" s="2">
        <v>547.2</v>
      </c>
      <c r="BA20" s="2">
        <f t="shared" si="2"/>
        <v>47.57847143726634</v>
      </c>
      <c r="BB20" s="2">
        <v>397.7</v>
      </c>
      <c r="BC20" s="2">
        <v>40</v>
      </c>
      <c r="BD20" s="2">
        <f t="shared" si="19"/>
        <v>10.057832537088258</v>
      </c>
      <c r="BE20" s="20">
        <v>2638.9</v>
      </c>
      <c r="BF20" s="2">
        <v>508.9</v>
      </c>
      <c r="BG20" s="2">
        <f t="shared" si="20"/>
        <v>19.2845503808405</v>
      </c>
      <c r="BH20" s="20">
        <v>1302.2</v>
      </c>
      <c r="BI20" s="2">
        <v>438.5</v>
      </c>
      <c r="BJ20" s="2">
        <f t="shared" si="21"/>
        <v>33.67378282905851</v>
      </c>
      <c r="BK20" s="19">
        <f t="shared" si="3"/>
        <v>-51.30000000000018</v>
      </c>
      <c r="BL20" s="19">
        <f t="shared" si="4"/>
        <v>-104.5</v>
      </c>
      <c r="BM20" s="2">
        <f t="shared" si="22"/>
        <v>203.70370370370296</v>
      </c>
      <c r="BN20" s="9"/>
      <c r="BO20" s="10"/>
    </row>
    <row r="21" spans="1:67" ht="15" customHeight="1">
      <c r="A21" s="25">
        <v>12</v>
      </c>
      <c r="B21" s="24" t="s">
        <v>40</v>
      </c>
      <c r="C21" s="7">
        <f t="shared" si="5"/>
        <v>4105.8</v>
      </c>
      <c r="D21" s="8">
        <f t="shared" si="0"/>
        <v>1461.2</v>
      </c>
      <c r="E21" s="2">
        <f t="shared" si="6"/>
        <v>35.588679429100296</v>
      </c>
      <c r="F21" s="2">
        <v>1479.7</v>
      </c>
      <c r="G21" s="2">
        <v>477.7</v>
      </c>
      <c r="H21" s="2">
        <f t="shared" si="7"/>
        <v>32.28357099412043</v>
      </c>
      <c r="I21" s="2">
        <v>111.8</v>
      </c>
      <c r="J21" s="2">
        <v>43.5</v>
      </c>
      <c r="K21" s="2">
        <f t="shared" si="1"/>
        <v>38.9087656529517</v>
      </c>
      <c r="L21" s="2">
        <v>65</v>
      </c>
      <c r="M21" s="2">
        <v>60</v>
      </c>
      <c r="N21" s="2">
        <f t="shared" si="8"/>
        <v>92.3076923076923</v>
      </c>
      <c r="O21" s="2">
        <v>47.2</v>
      </c>
      <c r="P21" s="2">
        <v>1.1</v>
      </c>
      <c r="Q21" s="2">
        <f t="shared" si="9"/>
        <v>2.330508474576271</v>
      </c>
      <c r="R21" s="2">
        <v>602</v>
      </c>
      <c r="S21" s="2">
        <v>56.5</v>
      </c>
      <c r="T21" s="2">
        <f t="shared" si="10"/>
        <v>9.385382059800666</v>
      </c>
      <c r="U21" s="2"/>
      <c r="V21" s="2"/>
      <c r="W21" s="2" t="e">
        <f t="shared" si="23"/>
        <v>#DIV/0!</v>
      </c>
      <c r="X21" s="2">
        <v>105.2</v>
      </c>
      <c r="Y21" s="2">
        <v>118.2</v>
      </c>
      <c r="Z21" s="2">
        <f t="shared" si="11"/>
        <v>1.123574144486692</v>
      </c>
      <c r="AA21" s="2"/>
      <c r="AB21" s="2"/>
      <c r="AC21" s="2" t="e">
        <f t="shared" si="12"/>
        <v>#DIV/0!</v>
      </c>
      <c r="AD21" s="2">
        <v>32.3</v>
      </c>
      <c r="AE21" s="2">
        <v>19.6</v>
      </c>
      <c r="AF21" s="2">
        <f t="shared" si="13"/>
        <v>60.6811145510836</v>
      </c>
      <c r="AG21" s="2"/>
      <c r="AH21" s="2"/>
      <c r="AI21" s="2" t="e">
        <v>#DIV/0!</v>
      </c>
      <c r="AJ21" s="2">
        <v>2626.1</v>
      </c>
      <c r="AK21" s="2">
        <v>983.5</v>
      </c>
      <c r="AL21" s="2">
        <f t="shared" si="14"/>
        <v>37.45097292563116</v>
      </c>
      <c r="AM21" s="2">
        <v>1238.6</v>
      </c>
      <c r="AN21" s="2">
        <v>621.2</v>
      </c>
      <c r="AO21" s="2">
        <f t="shared" si="15"/>
        <v>50.153398998869704</v>
      </c>
      <c r="AP21" s="2">
        <v>874.6</v>
      </c>
      <c r="AQ21" s="2">
        <v>215</v>
      </c>
      <c r="AR21" s="2">
        <f t="shared" si="16"/>
        <v>24.58266636176538</v>
      </c>
      <c r="AS21" s="2">
        <v>4165.1</v>
      </c>
      <c r="AT21" s="2">
        <v>1420.7</v>
      </c>
      <c r="AU21" s="2">
        <f t="shared" si="17"/>
        <v>34.109625219082375</v>
      </c>
      <c r="AV21" s="21">
        <v>1106</v>
      </c>
      <c r="AW21" s="2">
        <v>542.5</v>
      </c>
      <c r="AX21" s="2">
        <f t="shared" si="18"/>
        <v>49.050632911392405</v>
      </c>
      <c r="AY21" s="20">
        <v>1100.1</v>
      </c>
      <c r="AZ21" s="2">
        <v>537.1</v>
      </c>
      <c r="BA21" s="2">
        <f t="shared" si="2"/>
        <v>48.82283428779203</v>
      </c>
      <c r="BB21" s="2">
        <v>707.8</v>
      </c>
      <c r="BC21" s="2">
        <v>115</v>
      </c>
      <c r="BD21" s="2">
        <f t="shared" si="19"/>
        <v>16.247527550155414</v>
      </c>
      <c r="BE21" s="20">
        <v>575.6</v>
      </c>
      <c r="BF21" s="2">
        <v>304.8</v>
      </c>
      <c r="BG21" s="2">
        <f t="shared" si="20"/>
        <v>52.95343988881167</v>
      </c>
      <c r="BH21" s="20">
        <v>1686.2</v>
      </c>
      <c r="BI21" s="2">
        <v>418.8</v>
      </c>
      <c r="BJ21" s="2">
        <f t="shared" si="21"/>
        <v>24.836911398410628</v>
      </c>
      <c r="BK21" s="19">
        <f t="shared" si="3"/>
        <v>-59.30000000000018</v>
      </c>
      <c r="BL21" s="19">
        <f t="shared" si="4"/>
        <v>40.5</v>
      </c>
      <c r="BM21" s="2">
        <f t="shared" si="22"/>
        <v>-68.29679595278225</v>
      </c>
      <c r="BN21" s="9"/>
      <c r="BO21" s="10"/>
    </row>
    <row r="22" spans="1:67" ht="14.25" customHeight="1">
      <c r="A22" s="65" t="s">
        <v>20</v>
      </c>
      <c r="B22" s="66"/>
      <c r="C22" s="8">
        <f>SUM(C10:C21)</f>
        <v>98109.5</v>
      </c>
      <c r="D22" s="8">
        <f>SUM(D10:D21)</f>
        <v>25094.9</v>
      </c>
      <c r="E22" s="6">
        <f>D22/C22*100</f>
        <v>25.578460801451442</v>
      </c>
      <c r="F22" s="6">
        <f>SUM(F10:F21)</f>
        <v>20309.4</v>
      </c>
      <c r="G22" s="6">
        <f>SUM(G10:G21)</f>
        <v>7090.8</v>
      </c>
      <c r="H22" s="6">
        <f>G22/F22*100</f>
        <v>34.91388224172058</v>
      </c>
      <c r="I22" s="6">
        <f>SUM(I10:I21)</f>
        <v>2823.7000000000003</v>
      </c>
      <c r="J22" s="6">
        <f>SUM(J10:J21)</f>
        <v>1225.4</v>
      </c>
      <c r="K22" s="2">
        <f t="shared" si="1"/>
        <v>43.39696143358005</v>
      </c>
      <c r="L22" s="6">
        <f>SUM(L10:L21)</f>
        <v>1088.7</v>
      </c>
      <c r="M22" s="6">
        <f>SUM(M10:M21)</f>
        <v>1305.3999999999999</v>
      </c>
      <c r="N22" s="6">
        <f>M22/L22*100</f>
        <v>119.90447322494717</v>
      </c>
      <c r="O22" s="6">
        <f>SUM(O10:O21)</f>
        <v>2278.2</v>
      </c>
      <c r="P22" s="6">
        <f>SUM(P10:P21)</f>
        <v>91.1</v>
      </c>
      <c r="Q22" s="6">
        <f>P22/O22*100</f>
        <v>3.998770959529453</v>
      </c>
      <c r="R22" s="6">
        <f>SUM(R10:R21)</f>
        <v>8997</v>
      </c>
      <c r="S22" s="6">
        <f>SUM(S10:S21)</f>
        <v>2062.2999999999997</v>
      </c>
      <c r="T22" s="6">
        <f>S22/R22*100</f>
        <v>22.92208513949094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311</v>
      </c>
      <c r="Z22" s="6">
        <f>Y22/X22*100</f>
        <v>53.51918774737566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242</v>
      </c>
      <c r="AE22" s="6">
        <f>SUM(AE10:AE21)</f>
        <v>68.19999999999999</v>
      </c>
      <c r="AF22" s="2">
        <f aca="true" t="shared" si="24" ref="AF11:AF23">AE22/AD22*100</f>
        <v>28.181818181818173</v>
      </c>
      <c r="AG22" s="6">
        <f>SUM(AG10:AG21)</f>
        <v>0</v>
      </c>
      <c r="AH22" s="6">
        <f>SUM(AH10:AH21)</f>
        <v>0</v>
      </c>
      <c r="AI22" s="2" t="e">
        <v>#DIV/0!</v>
      </c>
      <c r="AJ22" s="6">
        <f>SUM(AJ10:AJ21)</f>
        <v>77800.1</v>
      </c>
      <c r="AK22" s="6">
        <f>SUM(AK10:AK21)</f>
        <v>18004.1</v>
      </c>
      <c r="AL22" s="6">
        <f>AK22/AJ22*100</f>
        <v>23.141486964669706</v>
      </c>
      <c r="AM22" s="6">
        <f>SUM(AM10:AM21)</f>
        <v>21884.3</v>
      </c>
      <c r="AN22" s="6">
        <f>SUM(AN10:AN21)</f>
        <v>10974.600000000002</v>
      </c>
      <c r="AO22" s="6">
        <f>AN22/AM22*100</f>
        <v>50.1482798170378</v>
      </c>
      <c r="AP22" s="6">
        <f>SUM(AP10:AP21)</f>
        <v>6855.1</v>
      </c>
      <c r="AQ22" s="6">
        <f>SUM(AQ10:AQ21)</f>
        <v>2290</v>
      </c>
      <c r="AR22" s="6">
        <f>AQ22/AP22*100</f>
        <v>33.405785473589006</v>
      </c>
      <c r="AS22" s="6">
        <f>SUM(AS10:AS21)</f>
        <v>99005.1</v>
      </c>
      <c r="AT22" s="6">
        <f>SUM(AT10:AT21)</f>
        <v>23919.7</v>
      </c>
      <c r="AU22" s="6">
        <f>(AT22/AS22)*100</f>
        <v>24.160068521722618</v>
      </c>
      <c r="AV22" s="6">
        <f>SUM(AV10:AV21)</f>
        <v>16448.9</v>
      </c>
      <c r="AW22" s="6">
        <f>SUM(AW10:AW21)</f>
        <v>7768.400000000001</v>
      </c>
      <c r="AX22" s="6">
        <f>AW22/AV22*100</f>
        <v>47.22747417760458</v>
      </c>
      <c r="AY22" s="6">
        <f>SUM(AY10:AY21)</f>
        <v>16274.100000000002</v>
      </c>
      <c r="AZ22" s="6">
        <f>SUM(AZ10:AZ21)</f>
        <v>7684.200000000001</v>
      </c>
      <c r="BA22" s="6">
        <f t="shared" si="2"/>
        <v>47.217357641897244</v>
      </c>
      <c r="BB22" s="6">
        <f>SUM(BB10:BB21)</f>
        <v>23538.799999999996</v>
      </c>
      <c r="BC22" s="6">
        <f>SUM(BC10:BC21)</f>
        <v>1690.9</v>
      </c>
      <c r="BD22" s="6">
        <f>BC22/BB22*100</f>
        <v>7.183458799938826</v>
      </c>
      <c r="BE22" s="6">
        <f>SUM(BE10:BE21)</f>
        <v>14196</v>
      </c>
      <c r="BF22" s="6">
        <f>SUM(BF10:BF21)</f>
        <v>4389.299999999999</v>
      </c>
      <c r="BG22" s="6">
        <f>BF22/BE22*100</f>
        <v>30.919273034657646</v>
      </c>
      <c r="BH22" s="6">
        <f>SUM(BH10:BH21)</f>
        <v>38803.399999999994</v>
      </c>
      <c r="BI22" s="6">
        <f>SUM(BI10:BI21)</f>
        <v>7180.5</v>
      </c>
      <c r="BJ22" s="6">
        <f>BI22/BH22*100</f>
        <v>18.504821742424635</v>
      </c>
      <c r="BK22" s="6">
        <f>SUM(BK10:BK21)</f>
        <v>-895.6000000000022</v>
      </c>
      <c r="BL22" s="6">
        <f>SUM(BL10:BL21)</f>
        <v>1175.1999999999998</v>
      </c>
      <c r="BM22" s="6">
        <f>BL22/BK22*100</f>
        <v>-131.21929432782457</v>
      </c>
      <c r="BN22" s="9"/>
      <c r="BO22" s="10"/>
    </row>
    <row r="23" spans="3:65" ht="15" hidden="1">
      <c r="C23" s="14">
        <f aca="true" t="shared" si="25" ref="C23:AC23">C22-C20</f>
        <v>92571.8</v>
      </c>
      <c r="D23" s="14">
        <f t="shared" si="25"/>
        <v>23614.4</v>
      </c>
      <c r="E23" s="14">
        <f t="shared" si="25"/>
        <v>-1.156465250880757</v>
      </c>
      <c r="F23" s="14">
        <f t="shared" si="25"/>
        <v>19190.100000000002</v>
      </c>
      <c r="G23" s="14">
        <f t="shared" si="25"/>
        <v>6855</v>
      </c>
      <c r="H23" s="14">
        <f t="shared" si="25"/>
        <v>13.847144101811708</v>
      </c>
      <c r="I23" s="14">
        <f t="shared" si="25"/>
        <v>2735.1000000000004</v>
      </c>
      <c r="J23" s="14">
        <f t="shared" si="25"/>
        <v>1191.2</v>
      </c>
      <c r="K23" s="14">
        <f t="shared" si="25"/>
        <v>4.796509966311426</v>
      </c>
      <c r="L23" s="14">
        <f t="shared" si="25"/>
        <v>1060.2</v>
      </c>
      <c r="M23" s="14">
        <f t="shared" si="25"/>
        <v>1305.3999999999999</v>
      </c>
      <c r="N23" s="14">
        <f t="shared" si="25"/>
        <v>119.90447322494717</v>
      </c>
      <c r="O23" s="14">
        <f t="shared" si="25"/>
        <v>2165.5</v>
      </c>
      <c r="P23" s="14">
        <f t="shared" si="25"/>
        <v>89.6</v>
      </c>
      <c r="Q23" s="14">
        <f t="shared" si="25"/>
        <v>2.667803790052967</v>
      </c>
      <c r="R23" s="14">
        <f t="shared" si="25"/>
        <v>8564</v>
      </c>
      <c r="S23" s="14">
        <f t="shared" si="25"/>
        <v>2036.8999999999996</v>
      </c>
      <c r="T23" s="14">
        <f t="shared" si="25"/>
        <v>17.056034331176853</v>
      </c>
      <c r="U23" s="14">
        <f t="shared" si="25"/>
        <v>0</v>
      </c>
      <c r="V23" s="14">
        <f t="shared" si="25"/>
        <v>0</v>
      </c>
      <c r="W23" s="14" t="e">
        <f t="shared" si="25"/>
        <v>#DIV/0!</v>
      </c>
      <c r="X23" s="14">
        <f t="shared" si="25"/>
        <v>550.6</v>
      </c>
      <c r="Y23" s="14">
        <f t="shared" si="25"/>
        <v>295.8</v>
      </c>
      <c r="Z23" s="14">
        <f t="shared" si="25"/>
        <v>53.020827091637955</v>
      </c>
      <c r="AA23" s="14">
        <f t="shared" si="25"/>
        <v>0</v>
      </c>
      <c r="AB23" s="14">
        <f t="shared" si="25"/>
        <v>0</v>
      </c>
      <c r="AC23" s="14" t="e">
        <f t="shared" si="25"/>
        <v>#DIV/0!</v>
      </c>
      <c r="AD23" s="14"/>
      <c r="AE23" s="14"/>
      <c r="AF23" s="2" t="e">
        <f t="shared" si="24"/>
        <v>#DIV/0!</v>
      </c>
      <c r="AG23" s="14">
        <f aca="true" t="shared" si="26" ref="AG23:BM23">AG22-AG20</f>
        <v>0</v>
      </c>
      <c r="AH23" s="14">
        <f t="shared" si="26"/>
        <v>0</v>
      </c>
      <c r="AI23" s="14" t="e">
        <f t="shared" si="26"/>
        <v>#DIV/0!</v>
      </c>
      <c r="AJ23" s="14">
        <f t="shared" si="26"/>
        <v>73381.70000000001</v>
      </c>
      <c r="AK23" s="14">
        <f t="shared" si="26"/>
        <v>16759.399999999998</v>
      </c>
      <c r="AL23" s="14">
        <f t="shared" si="26"/>
        <v>-5.029344105400913</v>
      </c>
      <c r="AM23" s="14">
        <f t="shared" si="26"/>
        <v>20583.1</v>
      </c>
      <c r="AN23" s="14">
        <f t="shared" si="26"/>
        <v>10322.100000000002</v>
      </c>
      <c r="AO23" s="14">
        <f t="shared" si="26"/>
        <v>0.0022607577079512</v>
      </c>
      <c r="AP23" s="14">
        <f t="shared" si="26"/>
        <v>6221.400000000001</v>
      </c>
      <c r="AQ23" s="14">
        <f t="shared" si="26"/>
        <v>2070</v>
      </c>
      <c r="AR23" s="14">
        <f t="shared" si="26"/>
        <v>-1.3109574647098725</v>
      </c>
      <c r="AS23" s="14">
        <f t="shared" si="26"/>
        <v>93416.1</v>
      </c>
      <c r="AT23" s="14">
        <f t="shared" si="26"/>
        <v>22334.7</v>
      </c>
      <c r="AU23" s="14">
        <f t="shared" si="26"/>
        <v>-4.1992086298250655</v>
      </c>
      <c r="AV23" s="14">
        <f t="shared" si="26"/>
        <v>15294.2</v>
      </c>
      <c r="AW23" s="14">
        <f t="shared" si="26"/>
        <v>7217.1</v>
      </c>
      <c r="AX23" s="14">
        <f t="shared" si="26"/>
        <v>-0.5165285936780037</v>
      </c>
      <c r="AY23" s="14">
        <f t="shared" si="26"/>
        <v>15124.000000000002</v>
      </c>
      <c r="AZ23" s="14">
        <f t="shared" si="26"/>
        <v>7137.000000000001</v>
      </c>
      <c r="BA23" s="14">
        <f t="shared" si="26"/>
        <v>-0.3611137953690928</v>
      </c>
      <c r="BB23" s="14">
        <f t="shared" si="26"/>
        <v>23141.099999999995</v>
      </c>
      <c r="BC23" s="14">
        <f t="shared" si="26"/>
        <v>1650.9</v>
      </c>
      <c r="BD23" s="14">
        <f t="shared" si="26"/>
        <v>-2.8743737371494316</v>
      </c>
      <c r="BE23" s="14">
        <f t="shared" si="26"/>
        <v>11557.1</v>
      </c>
      <c r="BF23" s="14">
        <f t="shared" si="26"/>
        <v>3880.399999999999</v>
      </c>
      <c r="BG23" s="14">
        <f t="shared" si="26"/>
        <v>11.634722653817146</v>
      </c>
      <c r="BH23" s="14">
        <f t="shared" si="26"/>
        <v>37501.2</v>
      </c>
      <c r="BI23" s="14">
        <f t="shared" si="26"/>
        <v>6742</v>
      </c>
      <c r="BJ23" s="14">
        <f t="shared" si="26"/>
        <v>-15.168961086633875</v>
      </c>
      <c r="BK23" s="14">
        <f t="shared" si="26"/>
        <v>-844.300000000002</v>
      </c>
      <c r="BL23" s="14">
        <f t="shared" si="26"/>
        <v>1279.6999999999998</v>
      </c>
      <c r="BM23" s="14">
        <f t="shared" si="26"/>
        <v>-334.9229980315275</v>
      </c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:65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9" ht="15">
      <c r="AH29" s="23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5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2018-05-08T06:36:51Z</cp:lastPrinted>
  <dcterms:created xsi:type="dcterms:W3CDTF">2013-04-03T10:22:22Z</dcterms:created>
  <dcterms:modified xsi:type="dcterms:W3CDTF">2018-07-10T10:07:28Z</dcterms:modified>
  <cp:category/>
  <cp:version/>
  <cp:contentType/>
  <cp:contentStatus/>
</cp:coreProperties>
</file>